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5465" windowHeight="11640" activeTab="1"/>
  </bookViews>
  <sheets>
    <sheet name="Справочная информация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4.1" sheetId="10" r:id="rId10"/>
    <sheet name="4.2" sheetId="11" r:id="rId11"/>
    <sheet name="8.1" sheetId="12" r:id="rId12"/>
    <sheet name="8.3" sheetId="13" r:id="rId13"/>
    <sheet name="ЦОК" sheetId="14" state="hidden" r:id="rId14"/>
    <sheet name="Тр ЭлЭн" sheetId="15" state="hidden" r:id="rId15"/>
    <sheet name="таб.1.1 (СОТиН)" sheetId="16" state="hidden" r:id="rId16"/>
    <sheet name="Юристы" sheetId="17" state="hidden" r:id="rId17"/>
    <sheet name="ТП" sheetId="18" state="hidden" r:id="rId18"/>
    <sheet name="Дисп.Сл" sheetId="19" state="hidden" r:id="rId19"/>
    <sheet name="Лист1" sheetId="20" state="hidden" r:id="rId20"/>
  </sheets>
  <externalReferences>
    <externalReference r:id="rId23"/>
  </externalReferences>
  <definedNames>
    <definedName name="_xlnm.Print_Titles" localSheetId="4">'2.1'!$18:$18</definedName>
    <definedName name="_xlnm.Print_Titles" localSheetId="5">'2.2'!$8:$8</definedName>
    <definedName name="_xlnm.Print_Titles" localSheetId="6">'2.3'!$8:$8</definedName>
    <definedName name="_xlnm.Print_Titles" localSheetId="7">'2.4'!$8:$8</definedName>
    <definedName name="_xlnm.Print_Area" localSheetId="1">'1.1'!$A$1:$D$33</definedName>
    <definedName name="_xlnm.Print_Area" localSheetId="2">'1.2'!$A$1:$B$14</definedName>
    <definedName name="_xlnm.Print_Area" localSheetId="3">'1.3'!$A$1:$H$14</definedName>
    <definedName name="_xlnm.Print_Area" localSheetId="4">'2.1'!$A$1:$G$47</definedName>
    <definedName name="_xlnm.Print_Area" localSheetId="5">'2.2'!$A$1:$G$37</definedName>
    <definedName name="_xlnm.Print_Area" localSheetId="6">'2.3'!$A$1:$G$37</definedName>
    <definedName name="_xlnm.Print_Area" localSheetId="7">'2.4'!$A$1:$G$63</definedName>
    <definedName name="_xlnm.Print_Area" localSheetId="8">'3.1'!$A$1:$G$27</definedName>
    <definedName name="_xlnm.Print_Area" localSheetId="9">'4.1'!$A$1:$E$29</definedName>
    <definedName name="_xlnm.Print_Area" localSheetId="10">'4.2'!$A$1:$E$16</definedName>
    <definedName name="_xlnm.Print_Area" localSheetId="12">'8.3'!$A$1:$D$24</definedName>
    <definedName name="_xlnm.Print_Area" localSheetId="0">'Справочная информация'!$A$1:$B$7</definedName>
    <definedName name="_xlnm.Print_Area" localSheetId="13">'ЦОК'!$A$5:$E$46</definedName>
  </definedNames>
  <calcPr fullCalcOnLoad="1"/>
</workbook>
</file>

<file path=xl/sharedStrings.xml><?xml version="1.0" encoding="utf-8"?>
<sst xmlns="http://schemas.openxmlformats.org/spreadsheetml/2006/main" count="903" uniqueCount="415">
  <si>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</si>
  <si>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</si>
  <si>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</si>
  <si>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</si>
  <si>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</si>
  <si>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</si>
  <si>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</si>
  <si>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</si>
  <si>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</si>
  <si>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</si>
  <si>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Предлагаемое плановое значение показателя уровня качества оказываемых услуг территориальной сетевой организацией</t>
  </si>
  <si>
    <t>Для организации по управлению единой национальной (общероссийской) электрической сетью: альфа=0,75</t>
  </si>
  <si>
    <t>Для территориаль-ной сетевой организации: альфа=0,65</t>
  </si>
  <si>
    <t>2. коэффициент значимости показателя уровня качества оказываемых услуг, бета</t>
  </si>
  <si>
    <t>1. коэффициент значимости показателя уровня надежности оказываемых услуг, альфа</t>
  </si>
  <si>
    <t>№
п/п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</si>
  <si>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(Nзаяв)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</si>
  <si>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(Nпд)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</si>
  <si>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(Nнпд)</t>
  </si>
  <si>
    <t>Наименование территориальной сетевой организации (подразделения/филиала)</t>
  </si>
  <si>
    <t>Число, шт.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</si>
  <si>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</si>
  <si>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</si>
  <si>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</si>
  <si>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</si>
  <si>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</si>
  <si>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</si>
  <si>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</si>
  <si>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</si>
  <si>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</si>
  <si>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</si>
  <si>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</si>
  <si>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</si>
  <si>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</si>
  <si>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</si>
  <si>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</si>
  <si>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(наименование территориальной сетевой организации)</t>
  </si>
  <si>
    <t>Значение показателя на: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</si>
  <si>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</si>
  <si>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</si>
  <si>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</si>
  <si>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</si>
  <si>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</si>
  <si>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</si>
  <si>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</si>
  <si>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</si>
  <si>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</si>
  <si>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</si>
  <si>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</si>
  <si>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</si>
  <si>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</si>
  <si>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</si>
  <si>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</si>
  <si>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</si>
  <si>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</si>
  <si>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</si>
  <si>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</si>
  <si>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</si>
  <si>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</si>
  <si>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</si>
  <si>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</si>
  <si>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</si>
  <si>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</si>
  <si>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</si>
  <si>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</si>
  <si>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</si>
  <si>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</si>
  <si>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</si>
  <si>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</si>
  <si>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</si>
  <si>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</si>
  <si>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</si>
  <si>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</si>
  <si>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</si>
  <si>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</si>
  <si>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</si>
  <si>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</si>
  <si>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t>Форма 2.2 - Расчет значения индикатора исполнительности</t>
  </si>
  <si>
    <t>в том числе, по критериям:</t>
  </si>
  <si>
    <t>Приложение № 2</t>
  </si>
  <si>
    <t>ФОРМЫ,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</si>
  <si>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</si>
  <si>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</si>
  <si>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</si>
  <si>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</si>
  <si>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в том числе:</t>
  </si>
  <si>
    <t>Форма 1.3 -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</si>
  <si>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(наименование электросетевой организации)</t>
  </si>
  <si>
    <t>Наименование
показателя</t>
  </si>
  <si>
    <t>Описание (обоснование)</t>
  </si>
  <si>
    <t>Форма 1.2 - Расчет показателя средней продолжительности прекращений передачи электрической энергии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</si>
  <si>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</si>
  <si>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Приложение № 1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</si>
  <si>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</si>
  <si>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</si>
  <si>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</si>
  <si>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</si>
  <si>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</si>
  <si>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</si>
  <si>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</si>
  <si>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</si>
  <si>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</si>
  <si>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</si>
  <si>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</si>
  <si>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</si>
  <si>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</si>
  <si>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</si>
  <si>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</si>
  <si>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</si>
  <si>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</si>
  <si>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</si>
  <si>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</si>
  <si>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</si>
  <si>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</si>
  <si>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</si>
  <si>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</si>
  <si>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</si>
  <si>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</si>
  <si>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</si>
  <si>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</si>
  <si>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</si>
  <si>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</si>
  <si>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</si>
  <si>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7.1.</t>
  </si>
  <si>
    <t>8.</t>
  </si>
  <si>
    <t>Итого по индикатору 
исполнительности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</si>
  <si>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</si>
  <si>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</si>
  <si>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</si>
  <si>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</si>
  <si>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</si>
  <si>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</si>
  <si>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</si>
  <si>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</si>
  <si>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</si>
  <si>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</si>
  <si>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</si>
  <si>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</si>
  <si>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</si>
  <si>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</si>
  <si>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</si>
  <si>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</si>
  <si>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</si>
  <si>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</si>
  <si>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</si>
  <si>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</si>
  <si>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</si>
  <si>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</si>
  <si>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</si>
  <si>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Отсутствие (наличие) нарушений требований антимонопольного законодательства Российской Федерации, по критерию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</si>
  <si>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</si>
  <si>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</si>
  <si>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</si>
  <si>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</si>
  <si>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</si>
  <si>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</si>
  <si>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</si>
  <si>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</si>
  <si>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</si>
  <si>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</si>
  <si>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</si>
  <si>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</si>
  <si>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</si>
  <si>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</si>
  <si>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</si>
  <si>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</si>
  <si>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</si>
  <si>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</si>
  <si>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</si>
  <si>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</si>
  <si>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</si>
  <si>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</si>
  <si>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</si>
  <si>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</si>
  <si>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</si>
  <si>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</si>
  <si>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</si>
  <si>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</si>
  <si>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</si>
  <si>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</si>
  <si>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</si>
  <si>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</si>
  <si>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</si>
  <si>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</si>
  <si>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</si>
  <si>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</si>
  <si>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</si>
  <si>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</si>
  <si>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</si>
  <si>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</si>
  <si>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</si>
  <si>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</si>
  <si>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</si>
  <si>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</si>
  <si>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</si>
  <si>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</si>
  <si>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</si>
  <si>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</si>
  <si>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</si>
  <si>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</si>
  <si>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</si>
  <si>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</si>
  <si>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</si>
  <si>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</si>
  <si>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</si>
  <si>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</si>
  <si>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</si>
  <si>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</si>
  <si>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</si>
  <si>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</si>
  <si>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</si>
  <si>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</si>
  <si>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</si>
  <si>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</si>
  <si>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</si>
  <si>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</si>
  <si>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</si>
  <si>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</si>
  <si>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</si>
  <si>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</si>
  <si>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</si>
  <si>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</si>
  <si>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</si>
  <si>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</si>
  <si>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</si>
  <si>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</si>
  <si>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</si>
  <si>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</si>
  <si>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</si>
  <si>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</si>
  <si>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</si>
  <si>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</si>
  <si>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</si>
  <si>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</si>
  <si>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</si>
  <si>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</si>
  <si>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</si>
  <si>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</si>
  <si>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</si>
  <si>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</si>
  <si>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</si>
  <si>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</si>
  <si>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</si>
  <si>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</si>
  <si>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</si>
  <si>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</si>
  <si>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</si>
  <si>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</si>
  <si>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</si>
  <si>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</si>
  <si>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</si>
  <si>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</si>
  <si>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</si>
  <si>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Наименование</t>
  </si>
  <si>
    <t>№ формулы Методических указаний</t>
  </si>
  <si>
    <t> -</t>
  </si>
  <si>
    <r>
      <t>3.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</si>
  <si>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t>п.5.1</t>
  </si>
  <si>
    <r>
      <t>4.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</t>
    </r>
  </si>
  <si>
    <t>5. обобщенный показатель уровня надежности и качества оказываемых услуг, Коб</t>
  </si>
  <si>
    <t>(5)</t>
  </si>
  <si>
    <r>
      <t>1.</t>
    </r>
  </si>
  <si>
    <t>(1)</t>
  </si>
  <si>
    <t>2. 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</si>
  <si>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</si>
  <si>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(2)</t>
  </si>
  <si>
    <r>
      <t>3.</t>
    </r>
  </si>
  <si>
    <r>
      <t>Показатель уровня качества оказываемых 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</si>
  <si>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(3)</t>
  </si>
  <si>
    <t>4. </t>
  </si>
  <si>
    <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</si>
  <si>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</si>
  <si>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t>5. </t>
  </si>
  <si>
    <r>
      <t>Плановое значение показателя 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</si>
  <si>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6.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</si>
  <si>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</si>
  <si>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7.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</si>
  <si>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</si>
  <si>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п.5.1 Методических указаний</t>
  </si>
  <si>
    <r>
      <t>8.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</si>
  <si>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</si>
  <si>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9.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</si>
  <si>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</si>
  <si>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</si>
  <si>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</si>
  <si>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</si>
  <si>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</si>
  <si>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</si>
  <si>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</si>
  <si>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</si>
  <si>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</si>
  <si>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</si>
  <si>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</si>
  <si>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</si>
  <si>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Соблюдение сроков по процедурам взаимодействия с потребителями услуг (заявителями) - всего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</si>
  <si>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</si>
  <si>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Мероприятия,
направленные
на улучшение показателя *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</si>
  <si>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</si>
  <si>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</si>
  <si>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</si>
  <si>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</si>
  <si>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>Приложение № 3</t>
  </si>
  <si>
    <t>Приложение № 4</t>
  </si>
  <si>
    <t>ИСПОЛЬЗУЕМЫЕ ДЛЯ РАСЧЕТА ЗНАЧЕНИЯ ПОКАЗАТЕЛЯ УРОВНЯ
КАЧЕСТВА ОКАЗЫВАЕМЫХ УСЛУГ ОРГАНИЗАЦИИ ПО УПРАВЛЕНИЮ
ЕДИНОЙ (НАЦИОНАЛЬНОЙ) ОБЩЕРОССИЙСКОЙ ЭЛЕКТРИЧЕСКОЙ СЕТЬЮ</t>
  </si>
  <si>
    <t>ФОРМА,</t>
  </si>
  <si>
    <t>ИСПОЛЬЗУЕМАЯ ДЛЯ РАСЧЕТА ОБОБЩЕННОГО ПОКАЗАТЕЛЯ
 УРОВНЯ НАДЕЖНОСТИ И КАЧЕСТВА ОКАЗЫВАЕМЫХ УСЛУГ</t>
  </si>
  <si>
    <t>постановление Правительства РФ от 31.12.2009 №1220 "Об определении применяемых при установлении долгосрочных тарифов показателей надежности и качества поставляемых товаров и оказываемых услуг";</t>
  </si>
  <si>
    <t>приказ Министерства энергетики РФ от 29.06.2010 №296 "Об утверждении методических указаний по расчету уровня надежности и качества…";</t>
  </si>
  <si>
    <t>приказ ФСТ от 26.10.2010 №254-э/1 "Об утверждении методических указаний по расчету и применению понижающих (повышающих) коэффициентов…".</t>
  </si>
  <si>
    <t>Основные нормативные правовые акты по порядку расчета показателей надежности и качества оказываемых услуг:</t>
  </si>
  <si>
    <t>Справочная информация</t>
  </si>
  <si>
    <t>Приведенные формы утверждены приказом Министерства энергетики РФ от 29.06.2010 №296 "Об утверждении методических указаний по расчету уровня надежности и качества…". Порядок заполнения указанных форм описан в данном приказе.</t>
  </si>
  <si>
    <t>Итого:</t>
  </si>
  <si>
    <t>Выполнение технических мероприятий, направленных на повышение качества и надежности электроснабжения</t>
  </si>
  <si>
    <t xml:space="preserve">Базовым годом для расчета являются фактические показатели за 2015 год, на основе которых организацией осуществляется расчет плановых показателей на 2016, 2017, 2018 годы. </t>
  </si>
  <si>
    <t>Технические мероприятия по ремонту оборудования</t>
  </si>
  <si>
    <t>Организационные мероприятия, обучение персонала</t>
  </si>
  <si>
    <t>Организационные и технические мероприятия, обучение персонала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</si>
  <si>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</si>
  <si>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</si>
  <si>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</si>
  <si>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Выполнение организационных и технических мероприятий, направленных на повышение качества и надежности электроснабжения и обущения персонала</t>
  </si>
  <si>
    <t>ООО "Кубаньэлектросеть"</t>
  </si>
  <si>
    <t>Директор ООО "Кубаньэлектросеть"</t>
  </si>
  <si>
    <t>год</t>
  </si>
  <si>
    <t>наименование электросетевой организации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</si>
  <si>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</si>
  <si>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</si>
  <si>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</si>
  <si>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</si>
  <si>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</si>
  <si>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</si>
  <si>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</si>
  <si>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</si>
  <si>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</si>
  <si>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</si>
  <si>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</si>
  <si>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</si>
  <si>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</si>
  <si>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</si>
  <si>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</si>
  <si>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</si>
  <si>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</si>
  <si>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</si>
  <si>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</si>
  <si>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</si>
  <si>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</si>
  <si>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</si>
  <si>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</si>
  <si>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</si>
  <si>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</si>
  <si>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</si>
  <si>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</si>
  <si>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</si>
  <si>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</si>
  <si>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</si>
  <si>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Журнал отключений</t>
  </si>
  <si>
    <t xml:space="preserve">          </t>
  </si>
  <si>
    <t xml:space="preserve">    </t>
  </si>
  <si>
    <t xml:space="preserve">        </t>
  </si>
  <si>
    <t xml:space="preserve">                      </t>
  </si>
  <si>
    <t>Наименование 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</si>
  <si>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</si>
  <si>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</si>
  <si>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</si>
  <si>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</si>
  <si>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</si>
  <si>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 Пsaidi ), час.</t>
  </si>
  <si>
    <t>Средняя частота прерывания электроснабжения потребителей ( Пsaifi ), шт.</t>
  </si>
  <si>
    <t>Аварийные отключения оборудования в январе 2019 г.</t>
  </si>
  <si>
    <t>Аварийные отключения оборудования в феврале 2019 г.</t>
  </si>
  <si>
    <t>Аварийные отключения оборудования в марте 2019 г.</t>
  </si>
  <si>
    <t>Аварийные отключения оборудования в апреле 2019 г.</t>
  </si>
  <si>
    <t>Аварийные отключения оборудования в мае 2019 г.</t>
  </si>
  <si>
    <t>Аварийные отключения оборудования в июне 2019 г.</t>
  </si>
  <si>
    <t>Аварийные отключения оборудования в июле 2019 г.</t>
  </si>
  <si>
    <t>Аварийные отключения оборудования в августе 2019 г.</t>
  </si>
  <si>
    <t>Аварийные отключения оборудования в сентябре 2019 г.</t>
  </si>
  <si>
    <t>Аварийные отключения оборудования в октябре 2019 г.</t>
  </si>
  <si>
    <t>Аварийные отключения оборудования в ноябре 2019 г.</t>
  </si>
  <si>
    <t>Аварийные отключения оборудования в декабре 2019 г.</t>
  </si>
  <si>
    <t>В.А. Черкашин</t>
  </si>
  <si>
    <t>2020 год план</t>
  </si>
  <si>
    <t xml:space="preserve">2021 год план </t>
  </si>
  <si>
    <t xml:space="preserve">2022 год план </t>
  </si>
  <si>
    <t xml:space="preserve">2023 год план </t>
  </si>
  <si>
    <t>2021 год план</t>
  </si>
  <si>
    <t>2022 год план</t>
  </si>
  <si>
    <t>2023 год план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</si>
  <si>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2019 год</t>
  </si>
  <si>
    <t>Максимальное за расчетный период 2019 г. число точек присоединения</t>
  </si>
  <si>
    <t>2019 год факт</t>
  </si>
  <si>
    <t>Форма 3.1 - Фактические данные по выполнению заявок на технологическое
 присоединение к сети, в период  2019 г.</t>
  </si>
  <si>
    <t>0</t>
  </si>
  <si>
    <t>254</t>
  </si>
  <si>
    <t>Форма 4.1 – Показатели уровня надежности и уровня качества оказываемых услуг электросетевой организации ООО "Кубаньэлектросеть" за 2019 год</t>
  </si>
  <si>
    <t>Форма 4.2 - Расчет обобщенного показателя уровня надежности и качества оказываемых услуг за 2019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</si>
  <si>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</si>
  <si>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Расчет индикативного показателя уровня 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</t>
  </si>
  <si>
    <t>ТП-НС-16-4-202п</t>
  </si>
  <si>
    <t>10:00
16.01.2019</t>
  </si>
  <si>
    <t>11:00
16.01.2019</t>
  </si>
  <si>
    <t>ТП-НС-16-4-222п</t>
  </si>
  <si>
    <t>8:00
02.02.2019</t>
  </si>
  <si>
    <t>12:00
02.02.2019</t>
  </si>
  <si>
    <t>ПС</t>
  </si>
  <si>
    <t>ТП-НВ-7-574п</t>
  </si>
  <si>
    <t>13:00
27.10.2019</t>
  </si>
  <si>
    <t>17:00
27.10.2019</t>
  </si>
  <si>
    <t>ТП-1495п</t>
  </si>
  <si>
    <t>9:00
07.11.2019</t>
  </si>
  <si>
    <t>13:00
07.11.2019</t>
  </si>
  <si>
    <t>ТП-НС-16-4-1148п</t>
  </si>
  <si>
    <t>10:00
27.12.2019</t>
  </si>
  <si>
    <t>12:00
27.12.2019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</si>
</sst>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0000000000000"/>
    <numFmt numFmtId="183" formatCode="#,##0.0000000000000"/>
    <numFmt numFmtId="184" formatCode="#,##0.000000000000"/>
    <numFmt numFmtId="185" formatCode="#,##0.0000000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[$-F400]h:mm:ss\ AM/PM"/>
    <numFmt numFmtId="199" formatCode="[h]:mm:ss;@"/>
    <numFmt numFmtId="200" formatCode="0.0%"/>
    <numFmt numFmtId="201" formatCode="0.000%"/>
    <numFmt numFmtId="202" formatCode="0.000000000"/>
    <numFmt numFmtId="203" formatCode="#,##0.000"/>
    <numFmt numFmtId="204" formatCode="#,##0.0000"/>
    <numFmt numFmtId="205" formatCode="#,##0.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2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 tint="-0.24997000396251678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ck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5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12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top"/>
    </xf>
    <xf numFmtId="0" fontId="2" fillId="0" borderId="0" xfId="0" applyFont="1" applyFill="1" applyAlignment="1">
      <alignment horizontal="centerContinuous" vertical="top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2" fillId="0" borderId="22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center"/>
    </xf>
    <xf numFmtId="190" fontId="1" fillId="0" borderId="0" xfId="0" applyNumberFormat="1" applyFont="1" applyBorder="1" applyAlignment="1">
      <alignment horizontal="centerContinuous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198" fontId="15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200" fontId="6" fillId="0" borderId="10" xfId="5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00" fontId="6" fillId="0" borderId="10" xfId="55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6" fillId="0" borderId="10" xfId="55" applyNumberFormat="1" applyFont="1" applyFill="1" applyBorder="1" applyAlignment="1">
      <alignment horizontal="center" vertical="top" wrapText="1"/>
    </xf>
    <xf numFmtId="201" fontId="6" fillId="0" borderId="10" xfId="55" applyNumberFormat="1" applyFont="1" applyFill="1" applyBorder="1" applyAlignment="1">
      <alignment horizontal="center" vertical="top"/>
    </xf>
    <xf numFmtId="9" fontId="6" fillId="0" borderId="10" xfId="55" applyNumberFormat="1" applyFont="1" applyFill="1" applyBorder="1" applyAlignment="1">
      <alignment horizontal="center" vertical="top" wrapText="1"/>
    </xf>
    <xf numFmtId="9" fontId="6" fillId="0" borderId="10" xfId="55" applyNumberFormat="1" applyFont="1" applyFill="1" applyBorder="1" applyAlignment="1">
      <alignment horizontal="center" vertical="top"/>
    </xf>
    <xf numFmtId="9" fontId="6" fillId="0" borderId="10" xfId="55" applyFont="1" applyFill="1" applyBorder="1" applyAlignment="1">
      <alignment horizontal="center" vertical="top" wrapText="1"/>
    </xf>
    <xf numFmtId="9" fontId="6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198" fontId="1" fillId="0" borderId="1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4" fontId="15" fillId="0" borderId="2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2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05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2"/>
    </xf>
    <xf numFmtId="0" fontId="0" fillId="0" borderId="27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left"/>
    </xf>
    <xf numFmtId="16" fontId="1" fillId="0" borderId="29" xfId="0" applyNumberFormat="1" applyFont="1" applyBorder="1" applyAlignment="1">
      <alignment horizontal="center" vertical="top"/>
    </xf>
    <xf numFmtId="16" fontId="1" fillId="0" borderId="29" xfId="0" applyNumberFormat="1" applyFont="1" applyFill="1" applyBorder="1" applyAlignment="1">
      <alignment horizontal="center" vertical="top"/>
    </xf>
    <xf numFmtId="16" fontId="1" fillId="0" borderId="30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top" wrapText="1"/>
    </xf>
    <xf numFmtId="200" fontId="6" fillId="0" borderId="27" xfId="55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/>
    </xf>
    <xf numFmtId="200" fontId="6" fillId="0" borderId="27" xfId="55" applyNumberFormat="1" applyFont="1" applyFill="1" applyBorder="1" applyAlignment="1">
      <alignment horizontal="center" vertical="top"/>
    </xf>
    <xf numFmtId="201" fontId="6" fillId="0" borderId="27" xfId="55" applyNumberFormat="1" applyFont="1" applyFill="1" applyBorder="1" applyAlignment="1">
      <alignment horizontal="center" vertical="top"/>
    </xf>
    <xf numFmtId="9" fontId="6" fillId="0" borderId="27" xfId="55" applyNumberFormat="1" applyFont="1" applyFill="1" applyBorder="1" applyAlignment="1">
      <alignment horizontal="center" vertical="top"/>
    </xf>
    <xf numFmtId="2" fontId="6" fillId="0" borderId="27" xfId="0" applyNumberFormat="1" applyFont="1" applyFill="1" applyBorder="1" applyAlignment="1">
      <alignment horizontal="center" vertical="top"/>
    </xf>
    <xf numFmtId="9" fontId="6" fillId="0" borderId="27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horizontal="left"/>
    </xf>
    <xf numFmtId="0" fontId="8" fillId="0" borderId="40" xfId="0" applyFont="1" applyBorder="1" applyAlignment="1">
      <alignment horizontal="centerContinuous" wrapText="1"/>
    </xf>
    <xf numFmtId="0" fontId="2" fillId="0" borderId="41" xfId="0" applyFont="1" applyBorder="1" applyAlignment="1">
      <alignment horizontal="centerContinuous" wrapText="1"/>
    </xf>
    <xf numFmtId="0" fontId="8" fillId="0" borderId="24" xfId="0" applyFont="1" applyBorder="1" applyAlignment="1">
      <alignment horizontal="centerContinuous" wrapText="1"/>
    </xf>
    <xf numFmtId="0" fontId="2" fillId="0" borderId="42" xfId="0" applyFont="1" applyBorder="1" applyAlignment="1">
      <alignment horizontal="centerContinuous" wrapText="1"/>
    </xf>
    <xf numFmtId="0" fontId="2" fillId="0" borderId="43" xfId="0" applyFont="1" applyBorder="1" applyAlignment="1">
      <alignment horizontal="centerContinuous" wrapText="1"/>
    </xf>
    <xf numFmtId="0" fontId="9" fillId="0" borderId="33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/>
    </xf>
    <xf numFmtId="196" fontId="9" fillId="0" borderId="19" xfId="0" applyNumberFormat="1" applyFont="1" applyFill="1" applyBorder="1" applyAlignment="1">
      <alignment horizontal="center"/>
    </xf>
    <xf numFmtId="196" fontId="9" fillId="0" borderId="34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Continuous" vertical="center" wrapText="1"/>
    </xf>
    <xf numFmtId="0" fontId="1" fillId="0" borderId="38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Continuous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6" fillId="0" borderId="37" xfId="0" applyFont="1" applyBorder="1" applyAlignment="1">
      <alignment horizontal="centerContinuous" vertical="center" wrapText="1"/>
    </xf>
    <xf numFmtId="0" fontId="9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left" wrapText="1"/>
    </xf>
    <xf numFmtId="0" fontId="9" fillId="0" borderId="46" xfId="0" applyFont="1" applyFill="1" applyBorder="1" applyAlignment="1">
      <alignment horizontal="center"/>
    </xf>
    <xf numFmtId="196" fontId="9" fillId="0" borderId="46" xfId="0" applyNumberFormat="1" applyFont="1" applyFill="1" applyBorder="1" applyAlignment="1">
      <alignment horizontal="center"/>
    </xf>
    <xf numFmtId="196" fontId="9" fillId="0" borderId="47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left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95" fontId="2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0" applyNumberFormat="1" applyFont="1" applyBorder="1" applyAlignment="1">
      <alignment horizontal="left"/>
    </xf>
    <xf numFmtId="0" fontId="1" fillId="0" borderId="46" xfId="0" applyFont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3" fontId="1" fillId="0" borderId="46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48" xfId="0" applyFont="1" applyFill="1" applyBorder="1" applyAlignment="1">
      <alignment horizontal="left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49" xfId="0" applyFont="1" applyFill="1" applyBorder="1" applyAlignment="1" applyProtection="1">
      <alignment horizontal="center" vertical="center" textRotation="90" wrapText="1"/>
      <protection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2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/>
      <protection/>
    </xf>
    <xf numFmtId="0" fontId="61" fillId="0" borderId="0" xfId="0" applyFont="1" applyFill="1" applyBorder="1" applyAlignment="1" applyProtection="1">
      <alignment horizontal="left" vertical="top"/>
      <protection/>
    </xf>
    <xf numFmtId="0" fontId="62" fillId="0" borderId="0" xfId="0" applyFont="1" applyFill="1" applyBorder="1" applyAlignment="1" applyProtection="1">
      <alignment vertical="top"/>
      <protection locked="0"/>
    </xf>
    <xf numFmtId="0" fontId="61" fillId="0" borderId="52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top"/>
      <protection/>
    </xf>
    <xf numFmtId="0" fontId="63" fillId="0" borderId="53" xfId="0" applyFont="1" applyFill="1" applyBorder="1" applyAlignment="1" applyProtection="1">
      <alignment horizontal="center" vertical="top" wrapText="1"/>
      <protection/>
    </xf>
    <xf numFmtId="0" fontId="63" fillId="0" borderId="54" xfId="0" applyFont="1" applyFill="1" applyBorder="1" applyAlignment="1" applyProtection="1">
      <alignment horizontal="center" vertical="top" wrapText="1"/>
      <protection/>
    </xf>
    <xf numFmtId="0" fontId="61" fillId="0" borderId="55" xfId="0" applyFont="1" applyFill="1" applyBorder="1" applyAlignment="1" applyProtection="1">
      <alignment horizontal="right" vertical="top" wrapText="1"/>
      <protection/>
    </xf>
    <xf numFmtId="0" fontId="61" fillId="0" borderId="56" xfId="0" applyFont="1" applyFill="1" applyBorder="1" applyAlignment="1" applyProtection="1">
      <alignment horizontal="left" vertical="top" wrapText="1"/>
      <protection/>
    </xf>
    <xf numFmtId="16" fontId="61" fillId="0" borderId="55" xfId="0" applyNumberFormat="1" applyFont="1" applyFill="1" applyBorder="1" applyAlignment="1" applyProtection="1">
      <alignment horizontal="right" vertical="top" wrapText="1"/>
      <protection/>
    </xf>
    <xf numFmtId="0" fontId="61" fillId="0" borderId="55" xfId="0" applyFont="1" applyFill="1" applyBorder="1" applyAlignment="1" applyProtection="1">
      <alignment horizontal="left" vertical="top" wrapText="1"/>
      <protection/>
    </xf>
    <xf numFmtId="0" fontId="61" fillId="0" borderId="57" xfId="0" applyFont="1" applyFill="1" applyBorder="1" applyAlignment="1" applyProtection="1">
      <alignment horizontal="left" vertical="top" wrapText="1"/>
      <protection/>
    </xf>
    <xf numFmtId="0" fontId="61" fillId="0" borderId="28" xfId="0" applyFont="1" applyFill="1" applyBorder="1" applyAlignment="1" applyProtection="1">
      <alignment horizontal="left" vertical="top" wrapText="1"/>
      <protection/>
    </xf>
    <xf numFmtId="0" fontId="61" fillId="0" borderId="50" xfId="0" applyFont="1" applyFill="1" applyBorder="1" applyAlignment="1" applyProtection="1">
      <alignment horizontal="left" vertical="top" wrapText="1"/>
      <protection/>
    </xf>
    <xf numFmtId="0" fontId="61" fillId="0" borderId="58" xfId="0" applyFont="1" applyFill="1" applyBorder="1" applyAlignment="1" applyProtection="1">
      <alignment horizontal="left" vertical="top" wrapText="1"/>
      <protection/>
    </xf>
    <xf numFmtId="0" fontId="61" fillId="0" borderId="53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34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0" fontId="1" fillId="0" borderId="10" xfId="55" applyNumberFormat="1" applyFont="1" applyFill="1" applyBorder="1" applyAlignment="1">
      <alignment horizontal="center" vertical="center"/>
    </xf>
    <xf numFmtId="9" fontId="1" fillId="0" borderId="10" xfId="55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34" xfId="0" applyFont="1" applyFill="1" applyBorder="1" applyAlignment="1">
      <alignment horizontal="center" vertical="center"/>
    </xf>
    <xf numFmtId="10" fontId="1" fillId="0" borderId="10" xfId="55" applyNumberFormat="1" applyFont="1" applyFill="1" applyBorder="1" applyAlignment="1">
      <alignment horizontal="center" vertical="center"/>
    </xf>
    <xf numFmtId="9" fontId="1" fillId="0" borderId="10" xfId="55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2" fontId="3" fillId="0" borderId="34" xfId="0" applyNumberFormat="1" applyFont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/>
    </xf>
    <xf numFmtId="0" fontId="1" fillId="0" borderId="59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61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0" fontId="6" fillId="0" borderId="38" xfId="0" applyFont="1" applyBorder="1" applyAlignment="1">
      <alignment/>
    </xf>
    <xf numFmtId="0" fontId="1" fillId="0" borderId="48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center" vertical="top"/>
    </xf>
    <xf numFmtId="0" fontId="2" fillId="0" borderId="58" xfId="0" applyNumberFormat="1" applyFont="1" applyBorder="1" applyAlignment="1">
      <alignment horizontal="center" wrapText="1"/>
    </xf>
    <xf numFmtId="0" fontId="2" fillId="0" borderId="62" xfId="0" applyNumberFormat="1" applyFont="1" applyBorder="1" applyAlignment="1">
      <alignment horizontal="center" wrapText="1"/>
    </xf>
    <xf numFmtId="0" fontId="2" fillId="0" borderId="5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45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3" xfId="0" applyFont="1" applyFill="1" applyBorder="1" applyAlignment="1" applyProtection="1">
      <alignment horizontal="center" vertical="center" textRotation="90" wrapText="1"/>
      <protection/>
    </xf>
    <xf numFmtId="0" fontId="6" fillId="0" borderId="64" xfId="0" applyFont="1" applyFill="1" applyBorder="1" applyAlignment="1" applyProtection="1">
      <alignment horizontal="center" vertical="center" textRotation="90" wrapText="1"/>
      <protection/>
    </xf>
    <xf numFmtId="0" fontId="6" fillId="0" borderId="65" xfId="0" applyFont="1" applyFill="1" applyBorder="1" applyAlignment="1" applyProtection="1">
      <alignment horizontal="center" vertical="center" textRotation="90" wrapText="1"/>
      <protection/>
    </xf>
    <xf numFmtId="0" fontId="6" fillId="0" borderId="63" xfId="0" applyFont="1" applyFill="1" applyBorder="1" applyAlignment="1" applyProtection="1">
      <alignment horizontal="center" vertical="center" textRotation="90"/>
      <protection/>
    </xf>
    <xf numFmtId="0" fontId="6" fillId="0" borderId="64" xfId="0" applyFont="1" applyFill="1" applyBorder="1" applyAlignment="1" applyProtection="1">
      <alignment horizontal="center" vertical="center" textRotation="90"/>
      <protection/>
    </xf>
    <xf numFmtId="0" fontId="6" fillId="0" borderId="65" xfId="0" applyFont="1" applyFill="1" applyBorder="1" applyAlignment="1" applyProtection="1">
      <alignment horizontal="center" vertical="center" textRotation="90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textRotation="90" wrapText="1"/>
      <protection/>
    </xf>
    <xf numFmtId="0" fontId="6" fillId="0" borderId="73" xfId="0" applyFont="1" applyFill="1" applyBorder="1" applyAlignment="1" applyProtection="1">
      <alignment horizontal="center" vertical="center" textRotation="90" wrapText="1"/>
      <protection/>
    </xf>
    <xf numFmtId="0" fontId="6" fillId="0" borderId="74" xfId="0" applyFont="1" applyFill="1" applyBorder="1" applyAlignment="1" applyProtection="1">
      <alignment horizontal="center" vertical="center" textRotation="90" wrapText="1"/>
      <protection/>
    </xf>
    <xf numFmtId="0" fontId="6" fillId="0" borderId="75" xfId="0" applyFont="1" applyFill="1" applyBorder="1" applyAlignment="1" applyProtection="1">
      <alignment horizontal="center" vertical="center" textRotation="90" wrapText="1"/>
      <protection/>
    </xf>
    <xf numFmtId="0" fontId="6" fillId="0" borderId="76" xfId="0" applyFont="1" applyFill="1" applyBorder="1" applyAlignment="1" applyProtection="1">
      <alignment horizontal="center" vertical="center" textRotation="90" wrapText="1"/>
      <protection/>
    </xf>
    <xf numFmtId="0" fontId="6" fillId="0" borderId="77" xfId="0" applyFont="1" applyFill="1" applyBorder="1" applyAlignment="1" applyProtection="1">
      <alignment horizontal="center" vertical="center" textRotation="90" wrapText="1"/>
      <protection/>
    </xf>
    <xf numFmtId="0" fontId="6" fillId="0" borderId="66" xfId="0" applyFont="1" applyFill="1" applyBorder="1" applyAlignment="1" applyProtection="1">
      <alignment horizontal="center" vertical="center" textRotation="90" wrapText="1"/>
      <protection/>
    </xf>
    <xf numFmtId="0" fontId="6" fillId="0" borderId="78" xfId="0" applyFont="1" applyFill="1" applyBorder="1" applyAlignment="1" applyProtection="1">
      <alignment horizontal="center" vertical="center" textRotation="90" wrapText="1"/>
      <protection/>
    </xf>
    <xf numFmtId="0" fontId="6" fillId="0" borderId="79" xfId="0" applyFont="1" applyFill="1" applyBorder="1" applyAlignment="1" applyProtection="1">
      <alignment horizontal="center" vertical="center" textRotation="90" wrapText="1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>
      <alignment horizontal="center" vertical="center" textRotation="90" wrapText="1"/>
      <protection/>
    </xf>
    <xf numFmtId="0" fontId="61" fillId="0" borderId="58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>
      <alignment horizontal="center" vertical="center"/>
    </xf>
    <xf numFmtId="2" fontId="61" fillId="0" borderId="5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54" xfId="0" applyNumberFormat="1" applyFont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61" fillId="0" borderId="52" xfId="0" applyFont="1" applyFill="1" applyBorder="1" applyAlignment="1" applyProtection="1">
      <alignment horizontal="center" vertical="center"/>
      <protection/>
    </xf>
    <xf numFmtId="0" fontId="1" fillId="0" borderId="52" xfId="0" applyFont="1" applyBorder="1" applyAlignment="1">
      <alignment horizontal="center" vertical="center"/>
    </xf>
    <xf numFmtId="0" fontId="65" fillId="0" borderId="48" xfId="0" applyFont="1" applyFill="1" applyBorder="1" applyAlignment="1" applyProtection="1">
      <alignment horizontal="center" vertical="top"/>
      <protection/>
    </xf>
    <xf numFmtId="0" fontId="1" fillId="0" borderId="48" xfId="0" applyFont="1" applyBorder="1" applyAlignment="1">
      <alignment/>
    </xf>
    <xf numFmtId="0" fontId="63" fillId="0" borderId="58" xfId="0" applyFont="1" applyFill="1" applyBorder="1" applyAlignment="1" applyProtection="1">
      <alignment horizontal="center" vertical="top" wrapText="1"/>
      <protection/>
    </xf>
    <xf numFmtId="0" fontId="1" fillId="0" borderId="54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2;&#1072;&#1079;&#1072;&#1090;&#1077;&#1083;&#1080;%20&#1085;&#1072;&#1076;&#1077;&#1078;&#1085;&#1086;&#1089;&#1090;&#1080;%20&#1085;&#1072;%202019%20&#1087;&#1083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1.4"/>
      <sheetName val="8.1"/>
      <sheetName val="8.3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1">
        <row r="31">
          <cell r="B31" t="str">
            <v>Директор ООО "Кубаньэлектросеть"</v>
          </cell>
          <cell r="D31" t="str">
            <v>В.А. Черкашин</v>
          </cell>
        </row>
      </sheetData>
      <sheetData sheetId="2">
        <row r="3">
          <cell r="A3" t="str">
            <v>Общество с ограниченной ответственностью "Кубаньэлектросеть"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7" sqref="D7"/>
    </sheetView>
  </sheetViews>
  <sheetFormatPr defaultColWidth="11.375" defaultRowHeight="12.75"/>
  <cols>
    <col min="1" max="1" width="3.375" style="221" customWidth="1"/>
    <col min="2" max="2" width="89.125" style="115" customWidth="1"/>
    <col min="3" max="16384" width="11.375" style="115" customWidth="1"/>
  </cols>
  <sheetData>
    <row r="1" ht="26.25" customHeight="1">
      <c r="B1" s="222" t="s">
        <v>310</v>
      </c>
    </row>
    <row r="2" spans="1:2" ht="39.75" customHeight="1">
      <c r="A2" s="225" t="s">
        <v>97</v>
      </c>
      <c r="B2" s="223" t="s">
        <v>309</v>
      </c>
    </row>
    <row r="3" spans="1:2" ht="49.5" customHeight="1">
      <c r="A3" s="225"/>
      <c r="B3" s="223" t="s">
        <v>306</v>
      </c>
    </row>
    <row r="4" spans="1:2" ht="33" customHeight="1">
      <c r="A4" s="225"/>
      <c r="B4" s="224" t="s">
        <v>307</v>
      </c>
    </row>
    <row r="5" spans="1:2" ht="33" customHeight="1">
      <c r="A5" s="225"/>
      <c r="B5" s="224" t="s">
        <v>308</v>
      </c>
    </row>
    <row r="6" spans="1:2" ht="48" customHeight="1">
      <c r="A6" s="225" t="s">
        <v>99</v>
      </c>
      <c r="B6" s="224" t="s">
        <v>311</v>
      </c>
    </row>
    <row r="7" spans="1:2" ht="48" customHeight="1">
      <c r="A7" s="225" t="s">
        <v>103</v>
      </c>
      <c r="B7" s="224" t="s">
        <v>314</v>
      </c>
    </row>
    <row r="8" ht="39.75" customHeight="1"/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9"/>
  <sheetViews>
    <sheetView view="pageBreakPreview" zoomScale="90" zoomScaleNormal="75" zoomScaleSheetLayoutView="90" zoomScalePageLayoutView="0" workbookViewId="0" topLeftCell="A1">
      <selection activeCell="B11" sqref="B11:D11"/>
    </sheetView>
  </sheetViews>
  <sheetFormatPr defaultColWidth="11.375" defaultRowHeight="12.75"/>
  <cols>
    <col min="1" max="1" width="5.625" style="208" customWidth="1"/>
    <col min="2" max="2" width="58.125" style="208" customWidth="1"/>
    <col min="3" max="3" width="17.125" style="208" customWidth="1"/>
    <col min="4" max="4" width="13.75390625" style="208" customWidth="1"/>
    <col min="5" max="16384" width="11.375" style="208" customWidth="1"/>
  </cols>
  <sheetData>
    <row r="2" spans="4:5" ht="12.75">
      <c r="D2" s="5"/>
      <c r="E2" s="314" t="s">
        <v>302</v>
      </c>
    </row>
    <row r="3" spans="4:5" ht="12.75">
      <c r="D3" s="5"/>
      <c r="E3" s="314" t="s">
        <v>25</v>
      </c>
    </row>
    <row r="4" spans="4:5" ht="12.75">
      <c r="D4" s="5"/>
      <c r="E4" s="314" t="s">
        <v>26</v>
      </c>
    </row>
    <row r="5" spans="4:5" ht="12.75">
      <c r="D5" s="11"/>
      <c r="E5" s="314" t="s">
        <v>27</v>
      </c>
    </row>
    <row r="6" spans="4:5" ht="12.75">
      <c r="D6" s="11"/>
      <c r="E6" s="314" t="s">
        <v>28</v>
      </c>
    </row>
    <row r="7" spans="4:5" ht="12.75">
      <c r="D7" s="11"/>
      <c r="E7" s="314" t="s">
        <v>29</v>
      </c>
    </row>
    <row r="8" spans="4:5" ht="12.75">
      <c r="D8" s="11"/>
      <c r="E8" s="314"/>
    </row>
    <row r="10" spans="2:8" ht="12.75">
      <c r="B10" s="365" t="s">
        <v>304</v>
      </c>
      <c r="C10" s="365"/>
      <c r="D10" s="365"/>
      <c r="F10" s="5"/>
      <c r="G10" s="11"/>
      <c r="H10" s="11"/>
    </row>
    <row r="11" spans="2:8" ht="30" customHeight="1">
      <c r="B11" s="364" t="s">
        <v>305</v>
      </c>
      <c r="C11" s="365"/>
      <c r="D11" s="365"/>
      <c r="F11" s="5"/>
      <c r="G11" s="11"/>
      <c r="H11" s="11"/>
    </row>
    <row r="12" spans="6:8" ht="12.75">
      <c r="F12" s="5"/>
      <c r="G12" s="11"/>
      <c r="H12" s="11"/>
    </row>
    <row r="13" spans="1:4" ht="36" customHeight="1" thickBot="1">
      <c r="A13" s="368" t="s">
        <v>395</v>
      </c>
      <c r="B13" s="368"/>
      <c r="C13" s="368"/>
      <c r="D13" s="368"/>
    </row>
    <row r="14" spans="1:4" ht="45.75" thickBot="1">
      <c r="A14" s="212" t="s">
        <v>30</v>
      </c>
      <c r="B14" s="142" t="s">
        <v>31</v>
      </c>
      <c r="C14" s="213" t="s">
        <v>254</v>
      </c>
      <c r="D14" s="143" t="s">
        <v>23</v>
      </c>
    </row>
    <row r="15" spans="1:4" ht="31.5">
      <c r="A15" s="138" t="s">
        <v>261</v>
      </c>
      <c r="B15" s="139" t="s">
        <v>32</v>
      </c>
      <c r="C15" s="211" t="s">
        <v>262</v>
      </c>
      <c r="D15" s="310">
        <f>'1.2'!B8</f>
        <v>0.06956521739130435</v>
      </c>
    </row>
    <row r="16" spans="1:4" ht="46.5">
      <c r="A16" s="133" t="s">
        <v>263</v>
      </c>
      <c r="B16" s="121" t="s">
        <v>264</v>
      </c>
      <c r="C16" s="122" t="s">
        <v>265</v>
      </c>
      <c r="D16" s="252">
        <f>'1.3'!D9</f>
        <v>0</v>
      </c>
    </row>
    <row r="17" spans="1:4" ht="31.5">
      <c r="A17" s="133" t="s">
        <v>266</v>
      </c>
      <c r="B17" s="121" t="s">
        <v>267</v>
      </c>
      <c r="C17" s="122" t="s">
        <v>268</v>
      </c>
      <c r="D17" s="252">
        <f>'1.3'!D10</f>
        <v>2</v>
      </c>
    </row>
    <row r="18" spans="1:4" ht="18.75">
      <c r="A18" s="133" t="s">
        <v>269</v>
      </c>
      <c r="B18" s="121" t="s">
        <v>270</v>
      </c>
      <c r="C18" s="122" t="s">
        <v>271</v>
      </c>
      <c r="D18" s="252">
        <f>D17</f>
        <v>2</v>
      </c>
    </row>
    <row r="19" spans="1:4" ht="18.75">
      <c r="A19" s="133" t="s">
        <v>272</v>
      </c>
      <c r="B19" s="121" t="s">
        <v>273</v>
      </c>
      <c r="C19" s="120" t="s">
        <v>271</v>
      </c>
      <c r="D19" s="252">
        <f>D18</f>
        <v>2</v>
      </c>
    </row>
    <row r="20" spans="1:4" ht="18.75">
      <c r="A20" s="133" t="s">
        <v>274</v>
      </c>
      <c r="B20" s="121" t="s">
        <v>275</v>
      </c>
      <c r="C20" s="120" t="s">
        <v>271</v>
      </c>
      <c r="D20" s="252">
        <f>D19</f>
        <v>2</v>
      </c>
    </row>
    <row r="21" spans="1:4" ht="45">
      <c r="A21" s="133" t="s">
        <v>276</v>
      </c>
      <c r="B21" s="121" t="s">
        <v>277</v>
      </c>
      <c r="C21" s="112" t="s">
        <v>278</v>
      </c>
      <c r="D21" s="252">
        <v>1</v>
      </c>
    </row>
    <row r="22" spans="1:4" ht="46.5">
      <c r="A22" s="133" t="s">
        <v>279</v>
      </c>
      <c r="B22" s="121" t="s">
        <v>280</v>
      </c>
      <c r="C22" s="112" t="s">
        <v>278</v>
      </c>
      <c r="D22" s="252" t="s">
        <v>24</v>
      </c>
    </row>
    <row r="23" spans="1:4" ht="47.25" thickBot="1">
      <c r="A23" s="135" t="s">
        <v>281</v>
      </c>
      <c r="B23" s="136" t="s">
        <v>282</v>
      </c>
      <c r="C23" s="164" t="s">
        <v>278</v>
      </c>
      <c r="D23" s="253">
        <v>1</v>
      </c>
    </row>
    <row r="25" spans="1:5" s="7" customFormat="1" ht="15">
      <c r="A25" s="360"/>
      <c r="B25" s="360"/>
      <c r="C25" s="360"/>
      <c r="D25" s="360"/>
      <c r="E25" s="360"/>
    </row>
    <row r="26" spans="1:5" s="7" customFormat="1" ht="15">
      <c r="A26" s="360"/>
      <c r="B26" s="360"/>
      <c r="C26" s="360"/>
      <c r="D26" s="360"/>
      <c r="E26" s="360"/>
    </row>
    <row r="27" s="7" customFormat="1" ht="15"/>
    <row r="28" s="7" customFormat="1" ht="15"/>
    <row r="29" spans="1:7" s="115" customFormat="1" ht="15" customHeight="1">
      <c r="A29" s="337" t="str">
        <f>'3.1'!B27</f>
        <v>Директор ООО "Кубаньэлектросеть"</v>
      </c>
      <c r="B29" s="337"/>
      <c r="C29" s="232" t="str">
        <f>'3.1'!D27</f>
        <v>В.А. Черкашин</v>
      </c>
      <c r="D29" s="119"/>
      <c r="E29" s="116"/>
      <c r="G29" s="117"/>
    </row>
  </sheetData>
  <sheetProtection/>
  <mergeCells count="5">
    <mergeCell ref="A13:D13"/>
    <mergeCell ref="B10:D10"/>
    <mergeCell ref="B11:D11"/>
    <mergeCell ref="A25:E26"/>
    <mergeCell ref="A29:B29"/>
  </mergeCells>
  <printOptions horizontalCentered="1"/>
  <pageMargins left="0.7874015748031497" right="0.1968503937007874" top="0.3937007874015748" bottom="0.1968503937007874" header="0.31496062992125984" footer="0.31496062992125984"/>
  <pageSetup horizontalDpi="600" verticalDpi="600" orientation="portrait" paperSize="9" scale="85" r:id="rId1"/>
  <ignoredErrors>
    <ignoredError sqref="C15:C1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view="pageBreakPreview" zoomScale="90" zoomScaleNormal="75" zoomScaleSheetLayoutView="90" zoomScalePageLayoutView="0" workbookViewId="0" topLeftCell="A1">
      <selection activeCell="E6" sqref="E6"/>
    </sheetView>
  </sheetViews>
  <sheetFormatPr defaultColWidth="11.375" defaultRowHeight="12.75"/>
  <cols>
    <col min="1" max="1" width="2.875" style="208" customWidth="1"/>
    <col min="2" max="2" width="39.00390625" style="208" customWidth="1"/>
    <col min="3" max="3" width="16.75390625" style="208" customWidth="1"/>
    <col min="4" max="4" width="34.00390625" style="208" customWidth="1"/>
    <col min="5" max="16384" width="11.375" style="208" customWidth="1"/>
  </cols>
  <sheetData>
    <row r="2" spans="2:4" ht="31.5" customHeight="1">
      <c r="B2" s="369" t="s">
        <v>396</v>
      </c>
      <c r="C2" s="369"/>
      <c r="D2" s="369"/>
    </row>
    <row r="3" ht="16.5" thickBot="1">
      <c r="B3" s="111"/>
    </row>
    <row r="4" spans="2:4" ht="54.75" customHeight="1" thickBot="1">
      <c r="B4" s="218" t="s">
        <v>253</v>
      </c>
      <c r="C4" s="219" t="s">
        <v>254</v>
      </c>
      <c r="D4" s="220" t="s">
        <v>23</v>
      </c>
    </row>
    <row r="5" spans="2:4" ht="78.75">
      <c r="B5" s="370" t="s">
        <v>14</v>
      </c>
      <c r="C5" s="372" t="s">
        <v>255</v>
      </c>
      <c r="D5" s="217" t="s">
        <v>11</v>
      </c>
    </row>
    <row r="6" spans="2:4" ht="31.5">
      <c r="B6" s="371"/>
      <c r="C6" s="373"/>
      <c r="D6" s="209" t="s">
        <v>12</v>
      </c>
    </row>
    <row r="7" spans="2:4" ht="47.25">
      <c r="B7" s="214" t="s">
        <v>13</v>
      </c>
      <c r="C7" s="118" t="s">
        <v>255</v>
      </c>
      <c r="D7" s="209">
        <v>0.35</v>
      </c>
    </row>
    <row r="8" spans="2:4" ht="50.25">
      <c r="B8" s="214" t="s">
        <v>256</v>
      </c>
      <c r="C8" s="118" t="s">
        <v>257</v>
      </c>
      <c r="D8" s="252">
        <f>'4.1'!D21</f>
        <v>1</v>
      </c>
    </row>
    <row r="9" spans="2:4" ht="50.25">
      <c r="B9" s="214" t="s">
        <v>258</v>
      </c>
      <c r="C9" s="118" t="s">
        <v>257</v>
      </c>
      <c r="D9" s="252">
        <f>'4.1'!D23</f>
        <v>1</v>
      </c>
    </row>
    <row r="10" spans="2:4" ht="48" thickBot="1">
      <c r="B10" s="215" t="s">
        <v>259</v>
      </c>
      <c r="C10" s="216" t="s">
        <v>260</v>
      </c>
      <c r="D10" s="210">
        <f>0.65*D8+D7*D9</f>
        <v>1</v>
      </c>
    </row>
    <row r="11" ht="31.5" customHeight="1"/>
    <row r="12" spans="1:6" s="7" customFormat="1" ht="15">
      <c r="A12" s="27"/>
      <c r="B12" s="360"/>
      <c r="C12" s="360"/>
      <c r="D12" s="360"/>
      <c r="E12" s="360"/>
      <c r="F12" s="360"/>
    </row>
    <row r="13" spans="1:6" s="7" customFormat="1" ht="15">
      <c r="A13" s="27"/>
      <c r="B13" s="360"/>
      <c r="C13" s="360"/>
      <c r="D13" s="360"/>
      <c r="E13" s="360"/>
      <c r="F13" s="360"/>
    </row>
    <row r="14" s="7" customFormat="1" ht="15">
      <c r="A14" s="27"/>
    </row>
    <row r="15" s="7" customFormat="1" ht="15">
      <c r="A15" s="27"/>
    </row>
    <row r="16" spans="2:8" s="115" customFormat="1" ht="15" customHeight="1">
      <c r="B16" s="230" t="str">
        <f>'4.1'!A29</f>
        <v>Директор ООО "Кубаньэлектросеть"</v>
      </c>
      <c r="C16" s="230"/>
      <c r="D16" s="229" t="str">
        <f>'4.1'!C29</f>
        <v>В.А. Черкашин</v>
      </c>
      <c r="E16" s="119"/>
      <c r="F16" s="116"/>
      <c r="H16" s="117"/>
    </row>
  </sheetData>
  <sheetProtection/>
  <mergeCells count="4">
    <mergeCell ref="B2:D2"/>
    <mergeCell ref="B5:B6"/>
    <mergeCell ref="C5:C6"/>
    <mergeCell ref="B12:F13"/>
  </mergeCells>
  <printOptions horizontalCentered="1"/>
  <pageMargins left="0.7874015748031497" right="0.1968503937007874" top="0.3937007874015748" bottom="0.1968503937007874" header="0.31496062992125984" footer="0.31496062992125984"/>
  <pageSetup horizontalDpi="600" verticalDpi="600" orientation="portrait" paperSize="9" scale="85" r:id="rId1"/>
  <ignoredErrors>
    <ignoredError sqref="C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85" zoomScaleNormal="55" zoomScaleSheetLayoutView="85" zoomScalePageLayoutView="0" workbookViewId="0" topLeftCell="H1">
      <selection activeCell="Y28" sqref="Y28"/>
    </sheetView>
  </sheetViews>
  <sheetFormatPr defaultColWidth="9.00390625" defaultRowHeight="12.75"/>
  <cols>
    <col min="1" max="12" width="9.125" style="261" customWidth="1"/>
    <col min="13" max="13" width="10.75390625" style="261" customWidth="1"/>
    <col min="14" max="15" width="9.125" style="261" customWidth="1"/>
    <col min="16" max="16" width="10.75390625" style="261" customWidth="1"/>
    <col min="17" max="28" width="9.125" style="261" customWidth="1"/>
    <col min="29" max="29" width="10.75390625" style="261" customWidth="1"/>
    <col min="30" max="30" width="9.375" style="261" customWidth="1"/>
    <col min="31" max="16384" width="9.125" style="261" customWidth="1"/>
  </cols>
  <sheetData>
    <row r="1" spans="1:33" ht="12.75">
      <c r="A1" s="259" t="s">
        <v>397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60">
        <v>2019</v>
      </c>
      <c r="T1" s="261" t="s">
        <v>324</v>
      </c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</row>
    <row r="2" spans="1:20" ht="17.25" customHeight="1">
      <c r="A2" s="374" t="str">
        <f>'[1]1.2'!A3:B3</f>
        <v>Общество с ограниченной ответственностью "Кубаньэлектросеть"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</row>
    <row r="3" spans="1:20" ht="15">
      <c r="A3" s="375" t="s">
        <v>325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4" ht="13.5" thickBot="1"/>
    <row r="5" spans="1:35" ht="37.5" customHeight="1" thickBot="1">
      <c r="A5" s="377" t="s">
        <v>96</v>
      </c>
      <c r="B5" s="377" t="s">
        <v>326</v>
      </c>
      <c r="C5" s="377" t="s">
        <v>327</v>
      </c>
      <c r="D5" s="377" t="s">
        <v>328</v>
      </c>
      <c r="E5" s="377" t="s">
        <v>329</v>
      </c>
      <c r="F5" s="377" t="s">
        <v>330</v>
      </c>
      <c r="G5" s="380" t="s">
        <v>331</v>
      </c>
      <c r="H5" s="380" t="s">
        <v>332</v>
      </c>
      <c r="I5" s="383" t="s">
        <v>333</v>
      </c>
      <c r="J5" s="384"/>
      <c r="K5" s="384"/>
      <c r="L5" s="384"/>
      <c r="M5" s="384"/>
      <c r="N5" s="384"/>
      <c r="O5" s="384"/>
      <c r="P5" s="385"/>
      <c r="Q5" s="386" t="s">
        <v>334</v>
      </c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8"/>
      <c r="AC5" s="389" t="s">
        <v>335</v>
      </c>
      <c r="AD5" s="377" t="s">
        <v>336</v>
      </c>
      <c r="AE5" s="377" t="s">
        <v>337</v>
      </c>
      <c r="AF5" s="377" t="s">
        <v>338</v>
      </c>
      <c r="AG5" s="377" t="s">
        <v>339</v>
      </c>
      <c r="AH5" s="377" t="s">
        <v>340</v>
      </c>
      <c r="AI5" s="397" t="s">
        <v>341</v>
      </c>
    </row>
    <row r="6" spans="1:35" ht="21.75" customHeight="1" thickBot="1">
      <c r="A6" s="378"/>
      <c r="B6" s="378"/>
      <c r="C6" s="378"/>
      <c r="D6" s="378"/>
      <c r="E6" s="378"/>
      <c r="F6" s="378"/>
      <c r="G6" s="381"/>
      <c r="H6" s="381"/>
      <c r="I6" s="383" t="s">
        <v>342</v>
      </c>
      <c r="J6" s="384"/>
      <c r="K6" s="384"/>
      <c r="L6" s="384"/>
      <c r="M6" s="398"/>
      <c r="N6" s="377" t="s">
        <v>343</v>
      </c>
      <c r="O6" s="377" t="s">
        <v>344</v>
      </c>
      <c r="P6" s="377" t="s">
        <v>345</v>
      </c>
      <c r="Q6" s="399" t="s">
        <v>342</v>
      </c>
      <c r="R6" s="400"/>
      <c r="S6" s="400"/>
      <c r="T6" s="400"/>
      <c r="U6" s="400"/>
      <c r="V6" s="400"/>
      <c r="W6" s="400"/>
      <c r="X6" s="400"/>
      <c r="Y6" s="401"/>
      <c r="Z6" s="402" t="s">
        <v>343</v>
      </c>
      <c r="AA6" s="402" t="s">
        <v>344</v>
      </c>
      <c r="AB6" s="392" t="s">
        <v>346</v>
      </c>
      <c r="AC6" s="390"/>
      <c r="AD6" s="378"/>
      <c r="AE6" s="378"/>
      <c r="AF6" s="378"/>
      <c r="AG6" s="378"/>
      <c r="AH6" s="378"/>
      <c r="AI6" s="393"/>
    </row>
    <row r="7" spans="1:35" ht="114" customHeight="1" thickBot="1">
      <c r="A7" s="378"/>
      <c r="B7" s="378"/>
      <c r="C7" s="378"/>
      <c r="D7" s="378"/>
      <c r="E7" s="378"/>
      <c r="F7" s="378"/>
      <c r="G7" s="381"/>
      <c r="H7" s="381"/>
      <c r="I7" s="395" t="s">
        <v>347</v>
      </c>
      <c r="J7" s="396"/>
      <c r="K7" s="395" t="s">
        <v>348</v>
      </c>
      <c r="L7" s="396"/>
      <c r="M7" s="377" t="s">
        <v>349</v>
      </c>
      <c r="N7" s="378"/>
      <c r="O7" s="378"/>
      <c r="P7" s="378"/>
      <c r="Q7" s="395" t="s">
        <v>347</v>
      </c>
      <c r="R7" s="396"/>
      <c r="S7" s="395" t="s">
        <v>348</v>
      </c>
      <c r="T7" s="396"/>
      <c r="U7" s="377" t="s">
        <v>349</v>
      </c>
      <c r="V7" s="377" t="s">
        <v>350</v>
      </c>
      <c r="W7" s="377" t="s">
        <v>351</v>
      </c>
      <c r="X7" s="377" t="s">
        <v>352</v>
      </c>
      <c r="Y7" s="377" t="s">
        <v>353</v>
      </c>
      <c r="Z7" s="378"/>
      <c r="AA7" s="378"/>
      <c r="AB7" s="393"/>
      <c r="AC7" s="390"/>
      <c r="AD7" s="378"/>
      <c r="AE7" s="378"/>
      <c r="AF7" s="378"/>
      <c r="AG7" s="378"/>
      <c r="AH7" s="378"/>
      <c r="AI7" s="393"/>
    </row>
    <row r="8" spans="1:35" ht="102" customHeight="1" thickBot="1">
      <c r="A8" s="379"/>
      <c r="B8" s="379"/>
      <c r="C8" s="379"/>
      <c r="D8" s="379"/>
      <c r="E8" s="379"/>
      <c r="F8" s="379"/>
      <c r="G8" s="382"/>
      <c r="H8" s="382"/>
      <c r="I8" s="262" t="s">
        <v>354</v>
      </c>
      <c r="J8" s="262" t="s">
        <v>355</v>
      </c>
      <c r="K8" s="262" t="s">
        <v>354</v>
      </c>
      <c r="L8" s="262" t="s">
        <v>355</v>
      </c>
      <c r="M8" s="379"/>
      <c r="N8" s="379"/>
      <c r="O8" s="379"/>
      <c r="P8" s="379"/>
      <c r="Q8" s="262" t="s">
        <v>354</v>
      </c>
      <c r="R8" s="262" t="s">
        <v>355</v>
      </c>
      <c r="S8" s="262" t="s">
        <v>354</v>
      </c>
      <c r="T8" s="262" t="s">
        <v>355</v>
      </c>
      <c r="U8" s="379"/>
      <c r="V8" s="379"/>
      <c r="W8" s="379"/>
      <c r="X8" s="379"/>
      <c r="Y8" s="379"/>
      <c r="Z8" s="379"/>
      <c r="AA8" s="379"/>
      <c r="AB8" s="394"/>
      <c r="AC8" s="391"/>
      <c r="AD8" s="379"/>
      <c r="AE8" s="379"/>
      <c r="AF8" s="379"/>
      <c r="AG8" s="379"/>
      <c r="AH8" s="379"/>
      <c r="AI8" s="394"/>
    </row>
    <row r="9" spans="1:35" ht="16.5" customHeight="1">
      <c r="A9" s="263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3">
        <v>9</v>
      </c>
      <c r="J9" s="263">
        <v>10</v>
      </c>
      <c r="K9" s="263">
        <v>11</v>
      </c>
      <c r="L9" s="263">
        <v>12</v>
      </c>
      <c r="M9" s="263">
        <v>13</v>
      </c>
      <c r="N9" s="263">
        <v>14</v>
      </c>
      <c r="O9" s="263">
        <v>15</v>
      </c>
      <c r="P9" s="263">
        <v>16</v>
      </c>
      <c r="Q9" s="263">
        <v>17</v>
      </c>
      <c r="R9" s="263">
        <v>18</v>
      </c>
      <c r="S9" s="263">
        <v>19</v>
      </c>
      <c r="T9" s="263">
        <v>20</v>
      </c>
      <c r="U9" s="263">
        <v>21</v>
      </c>
      <c r="V9" s="263">
        <v>22</v>
      </c>
      <c r="W9" s="263">
        <v>23</v>
      </c>
      <c r="X9" s="263">
        <v>24</v>
      </c>
      <c r="Y9" s="263">
        <v>25</v>
      </c>
      <c r="Z9" s="263">
        <v>26</v>
      </c>
      <c r="AA9" s="263">
        <v>27</v>
      </c>
      <c r="AB9" s="263">
        <v>28</v>
      </c>
      <c r="AC9" s="263">
        <v>29</v>
      </c>
      <c r="AD9" s="263">
        <v>30</v>
      </c>
      <c r="AE9" s="263">
        <v>31</v>
      </c>
      <c r="AF9" s="263">
        <v>32</v>
      </c>
      <c r="AG9" s="263">
        <v>33</v>
      </c>
      <c r="AH9" s="263">
        <v>34</v>
      </c>
      <c r="AI9" s="263">
        <v>35</v>
      </c>
    </row>
    <row r="10" spans="1:35" ht="38.25">
      <c r="A10" s="264">
        <v>1</v>
      </c>
      <c r="B10" s="264" t="s">
        <v>24</v>
      </c>
      <c r="C10" s="265" t="s">
        <v>399</v>
      </c>
      <c r="D10" s="264" t="s">
        <v>405</v>
      </c>
      <c r="E10" s="264">
        <v>10</v>
      </c>
      <c r="F10" s="264">
        <v>1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f>'1.1'!D15</f>
        <v>190</v>
      </c>
      <c r="N10" s="264">
        <v>0</v>
      </c>
      <c r="O10" s="264">
        <v>0</v>
      </c>
      <c r="P10" s="264">
        <f>SUM(I10:O10)</f>
        <v>190</v>
      </c>
      <c r="Q10" s="264">
        <v>0</v>
      </c>
      <c r="R10" s="264">
        <v>0</v>
      </c>
      <c r="S10" s="264">
        <v>0</v>
      </c>
      <c r="T10" s="264">
        <v>0</v>
      </c>
      <c r="U10" s="264">
        <f>P10</f>
        <v>190</v>
      </c>
      <c r="V10" s="264">
        <v>0</v>
      </c>
      <c r="W10" s="264">
        <v>0</v>
      </c>
      <c r="X10" s="264">
        <v>0</v>
      </c>
      <c r="Y10" s="264">
        <f>SUM(Q10:U10)</f>
        <v>190</v>
      </c>
      <c r="Z10" s="264">
        <v>0</v>
      </c>
      <c r="AA10" s="264">
        <v>0</v>
      </c>
      <c r="AB10" s="264">
        <f>SUM(Y10:AA10)</f>
        <v>190</v>
      </c>
      <c r="AC10" s="266" t="s">
        <v>400</v>
      </c>
      <c r="AD10" s="266" t="s">
        <v>401</v>
      </c>
      <c r="AE10" s="266" t="s">
        <v>401</v>
      </c>
      <c r="AF10" s="264">
        <f>'1.1'!C15</f>
        <v>1</v>
      </c>
      <c r="AG10" s="264">
        <f>P10*5</f>
        <v>950</v>
      </c>
      <c r="AH10" s="265" t="s">
        <v>356</v>
      </c>
      <c r="AI10" s="264" t="s">
        <v>24</v>
      </c>
    </row>
    <row r="11" spans="1:35" ht="38.25">
      <c r="A11" s="264">
        <v>2</v>
      </c>
      <c r="B11" s="264" t="s">
        <v>24</v>
      </c>
      <c r="C11" s="265" t="s">
        <v>402</v>
      </c>
      <c r="D11" s="265" t="s">
        <v>405</v>
      </c>
      <c r="E11" s="264">
        <v>10</v>
      </c>
      <c r="F11" s="265">
        <v>1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4">
        <f>'1.1'!D16</f>
        <v>230</v>
      </c>
      <c r="N11" s="265">
        <v>0</v>
      </c>
      <c r="O11" s="265">
        <v>0</v>
      </c>
      <c r="P11" s="264">
        <f aca="true" t="shared" si="0" ref="P11:P21">SUM(I11:O11)</f>
        <v>230</v>
      </c>
      <c r="Q11" s="265">
        <v>0</v>
      </c>
      <c r="R11" s="265">
        <v>0</v>
      </c>
      <c r="S11" s="265">
        <v>0</v>
      </c>
      <c r="T11" s="265">
        <v>0</v>
      </c>
      <c r="U11" s="264">
        <f aca="true" t="shared" si="1" ref="U11:U21">P11</f>
        <v>230</v>
      </c>
      <c r="V11" s="265">
        <v>0</v>
      </c>
      <c r="W11" s="265">
        <v>0</v>
      </c>
      <c r="X11" s="265">
        <v>0</v>
      </c>
      <c r="Y11" s="264">
        <f aca="true" t="shared" si="2" ref="Y11:Y21">SUM(Q11:U11)</f>
        <v>230</v>
      </c>
      <c r="Z11" s="265">
        <v>0</v>
      </c>
      <c r="AA11" s="265">
        <v>0</v>
      </c>
      <c r="AB11" s="264">
        <f aca="true" t="shared" si="3" ref="AB11:AB21">SUM(Y11:AA11)</f>
        <v>230</v>
      </c>
      <c r="AC11" s="266" t="s">
        <v>403</v>
      </c>
      <c r="AD11" s="266" t="s">
        <v>404</v>
      </c>
      <c r="AE11" s="266" t="s">
        <v>404</v>
      </c>
      <c r="AF11" s="264">
        <f>'1.1'!C16</f>
        <v>4</v>
      </c>
      <c r="AG11" s="264">
        <f aca="true" t="shared" si="4" ref="AG11:AG21">P11*5</f>
        <v>1150</v>
      </c>
      <c r="AH11" s="265" t="s">
        <v>356</v>
      </c>
      <c r="AI11" s="264" t="s">
        <v>24</v>
      </c>
    </row>
    <row r="12" spans="1:35" ht="12.75">
      <c r="A12" s="264">
        <v>3</v>
      </c>
      <c r="B12" s="264" t="s">
        <v>24</v>
      </c>
      <c r="C12" s="265" t="s">
        <v>24</v>
      </c>
      <c r="D12" s="265" t="s">
        <v>24</v>
      </c>
      <c r="E12" s="264" t="s">
        <v>24</v>
      </c>
      <c r="F12" s="265">
        <v>1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  <c r="M12" s="264">
        <f>'1.1'!D17</f>
        <v>0</v>
      </c>
      <c r="N12" s="265">
        <v>0</v>
      </c>
      <c r="O12" s="265">
        <v>0</v>
      </c>
      <c r="P12" s="264">
        <f t="shared" si="0"/>
        <v>0</v>
      </c>
      <c r="Q12" s="265">
        <v>0</v>
      </c>
      <c r="R12" s="265">
        <v>0</v>
      </c>
      <c r="S12" s="265">
        <v>0</v>
      </c>
      <c r="T12" s="265">
        <v>0</v>
      </c>
      <c r="U12" s="264">
        <f t="shared" si="1"/>
        <v>0</v>
      </c>
      <c r="V12" s="265">
        <v>0</v>
      </c>
      <c r="W12" s="265">
        <v>0</v>
      </c>
      <c r="X12" s="265">
        <v>0</v>
      </c>
      <c r="Y12" s="264">
        <f t="shared" si="2"/>
        <v>0</v>
      </c>
      <c r="Z12" s="265">
        <v>0</v>
      </c>
      <c r="AA12" s="265">
        <v>0</v>
      </c>
      <c r="AB12" s="264">
        <f t="shared" si="3"/>
        <v>0</v>
      </c>
      <c r="AC12" s="266" t="s">
        <v>24</v>
      </c>
      <c r="AD12" s="266" t="s">
        <v>24</v>
      </c>
      <c r="AE12" s="266" t="s">
        <v>24</v>
      </c>
      <c r="AF12" s="264">
        <f>'1.1'!C17</f>
        <v>0</v>
      </c>
      <c r="AG12" s="264">
        <f t="shared" si="4"/>
        <v>0</v>
      </c>
      <c r="AH12" s="265" t="s">
        <v>24</v>
      </c>
      <c r="AI12" s="264" t="s">
        <v>24</v>
      </c>
    </row>
    <row r="13" spans="1:35" ht="12.75">
      <c r="A13" s="264">
        <v>4</v>
      </c>
      <c r="B13" s="264" t="s">
        <v>24</v>
      </c>
      <c r="C13" s="265" t="s">
        <v>24</v>
      </c>
      <c r="D13" s="265" t="s">
        <v>24</v>
      </c>
      <c r="E13" s="264" t="s">
        <v>24</v>
      </c>
      <c r="F13" s="265">
        <v>1</v>
      </c>
      <c r="G13" s="265">
        <v>0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264">
        <f>'1.1'!D18</f>
        <v>0</v>
      </c>
      <c r="N13" s="265">
        <v>0</v>
      </c>
      <c r="O13" s="265">
        <v>0</v>
      </c>
      <c r="P13" s="264">
        <f t="shared" si="0"/>
        <v>0</v>
      </c>
      <c r="Q13" s="265">
        <v>0</v>
      </c>
      <c r="R13" s="265">
        <v>0</v>
      </c>
      <c r="S13" s="265">
        <v>0</v>
      </c>
      <c r="T13" s="265">
        <v>0</v>
      </c>
      <c r="U13" s="264">
        <f t="shared" si="1"/>
        <v>0</v>
      </c>
      <c r="V13" s="265">
        <v>0</v>
      </c>
      <c r="W13" s="265">
        <v>0</v>
      </c>
      <c r="X13" s="265">
        <v>0</v>
      </c>
      <c r="Y13" s="264">
        <f t="shared" si="2"/>
        <v>0</v>
      </c>
      <c r="Z13" s="265">
        <v>0</v>
      </c>
      <c r="AA13" s="265">
        <v>0</v>
      </c>
      <c r="AB13" s="264">
        <f t="shared" si="3"/>
        <v>0</v>
      </c>
      <c r="AC13" s="266" t="s">
        <v>24</v>
      </c>
      <c r="AD13" s="266" t="s">
        <v>24</v>
      </c>
      <c r="AE13" s="266" t="s">
        <v>24</v>
      </c>
      <c r="AF13" s="264">
        <f>'1.1'!C18</f>
        <v>0</v>
      </c>
      <c r="AG13" s="264">
        <f t="shared" si="4"/>
        <v>0</v>
      </c>
      <c r="AH13" s="265" t="s">
        <v>24</v>
      </c>
      <c r="AI13" s="264" t="s">
        <v>24</v>
      </c>
    </row>
    <row r="14" spans="1:35" ht="12.75">
      <c r="A14" s="264">
        <v>5</v>
      </c>
      <c r="B14" s="264" t="s">
        <v>24</v>
      </c>
      <c r="C14" s="265" t="s">
        <v>24</v>
      </c>
      <c r="D14" s="265" t="s">
        <v>24</v>
      </c>
      <c r="E14" s="264" t="s">
        <v>24</v>
      </c>
      <c r="F14" s="265">
        <v>1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4">
        <f>'1.1'!D19</f>
        <v>0</v>
      </c>
      <c r="N14" s="265">
        <v>0</v>
      </c>
      <c r="O14" s="265">
        <v>0</v>
      </c>
      <c r="P14" s="264">
        <f t="shared" si="0"/>
        <v>0</v>
      </c>
      <c r="Q14" s="265">
        <v>0</v>
      </c>
      <c r="R14" s="265">
        <v>0</v>
      </c>
      <c r="S14" s="265">
        <v>0</v>
      </c>
      <c r="T14" s="265">
        <v>0</v>
      </c>
      <c r="U14" s="264">
        <f t="shared" si="1"/>
        <v>0</v>
      </c>
      <c r="V14" s="265">
        <v>0</v>
      </c>
      <c r="W14" s="265">
        <v>0</v>
      </c>
      <c r="X14" s="265">
        <v>0</v>
      </c>
      <c r="Y14" s="264">
        <f t="shared" si="2"/>
        <v>0</v>
      </c>
      <c r="Z14" s="265">
        <v>0</v>
      </c>
      <c r="AA14" s="265">
        <v>0</v>
      </c>
      <c r="AB14" s="264">
        <f t="shared" si="3"/>
        <v>0</v>
      </c>
      <c r="AC14" s="266" t="s">
        <v>24</v>
      </c>
      <c r="AD14" s="266" t="s">
        <v>24</v>
      </c>
      <c r="AE14" s="266" t="s">
        <v>24</v>
      </c>
      <c r="AF14" s="264">
        <f>'1.1'!C19</f>
        <v>0</v>
      </c>
      <c r="AG14" s="264">
        <f t="shared" si="4"/>
        <v>0</v>
      </c>
      <c r="AH14" s="265" t="s">
        <v>24</v>
      </c>
      <c r="AI14" s="264" t="s">
        <v>24</v>
      </c>
    </row>
    <row r="15" spans="1:35" ht="12.75">
      <c r="A15" s="264">
        <v>6</v>
      </c>
      <c r="B15" s="264" t="s">
        <v>24</v>
      </c>
      <c r="C15" s="265" t="s">
        <v>24</v>
      </c>
      <c r="D15" s="265" t="s">
        <v>24</v>
      </c>
      <c r="E15" s="264" t="s">
        <v>24</v>
      </c>
      <c r="F15" s="265">
        <v>1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4">
        <f>'1.1'!D20</f>
        <v>0</v>
      </c>
      <c r="N15" s="265">
        <v>0</v>
      </c>
      <c r="O15" s="265">
        <v>0</v>
      </c>
      <c r="P15" s="264">
        <f t="shared" si="0"/>
        <v>0</v>
      </c>
      <c r="Q15" s="265">
        <v>0</v>
      </c>
      <c r="R15" s="265">
        <v>0</v>
      </c>
      <c r="S15" s="265">
        <v>0</v>
      </c>
      <c r="T15" s="265">
        <v>0</v>
      </c>
      <c r="U15" s="264">
        <f t="shared" si="1"/>
        <v>0</v>
      </c>
      <c r="V15" s="265">
        <v>0</v>
      </c>
      <c r="W15" s="265">
        <v>0</v>
      </c>
      <c r="X15" s="265">
        <v>0</v>
      </c>
      <c r="Y15" s="264">
        <f t="shared" si="2"/>
        <v>0</v>
      </c>
      <c r="Z15" s="265">
        <v>0</v>
      </c>
      <c r="AA15" s="265">
        <v>0</v>
      </c>
      <c r="AB15" s="264">
        <f t="shared" si="3"/>
        <v>0</v>
      </c>
      <c r="AC15" s="266" t="s">
        <v>24</v>
      </c>
      <c r="AD15" s="266" t="s">
        <v>24</v>
      </c>
      <c r="AE15" s="266" t="s">
        <v>24</v>
      </c>
      <c r="AF15" s="264">
        <f>'1.1'!C20</f>
        <v>0</v>
      </c>
      <c r="AG15" s="264">
        <f t="shared" si="4"/>
        <v>0</v>
      </c>
      <c r="AH15" s="265" t="s">
        <v>24</v>
      </c>
      <c r="AI15" s="264" t="s">
        <v>24</v>
      </c>
    </row>
    <row r="16" spans="1:35" ht="12.75">
      <c r="A16" s="264">
        <v>7</v>
      </c>
      <c r="B16" s="264" t="s">
        <v>24</v>
      </c>
      <c r="C16" s="265" t="s">
        <v>24</v>
      </c>
      <c r="D16" s="265" t="s">
        <v>24</v>
      </c>
      <c r="E16" s="264" t="s">
        <v>24</v>
      </c>
      <c r="F16" s="265">
        <v>1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4">
        <f>'1.1'!D21</f>
        <v>0</v>
      </c>
      <c r="N16" s="265">
        <v>0</v>
      </c>
      <c r="O16" s="265">
        <v>0</v>
      </c>
      <c r="P16" s="264">
        <f t="shared" si="0"/>
        <v>0</v>
      </c>
      <c r="Q16" s="265">
        <v>0</v>
      </c>
      <c r="R16" s="265">
        <v>0</v>
      </c>
      <c r="S16" s="265">
        <v>0</v>
      </c>
      <c r="T16" s="265">
        <v>0</v>
      </c>
      <c r="U16" s="264">
        <f t="shared" si="1"/>
        <v>0</v>
      </c>
      <c r="V16" s="265">
        <v>0</v>
      </c>
      <c r="W16" s="265">
        <v>0</v>
      </c>
      <c r="X16" s="265">
        <v>0</v>
      </c>
      <c r="Y16" s="264">
        <f t="shared" si="2"/>
        <v>0</v>
      </c>
      <c r="Z16" s="265">
        <v>0</v>
      </c>
      <c r="AA16" s="265">
        <v>0</v>
      </c>
      <c r="AB16" s="264">
        <f t="shared" si="3"/>
        <v>0</v>
      </c>
      <c r="AC16" s="266" t="s">
        <v>24</v>
      </c>
      <c r="AD16" s="266" t="s">
        <v>24</v>
      </c>
      <c r="AE16" s="266" t="s">
        <v>24</v>
      </c>
      <c r="AF16" s="264">
        <f>'1.1'!C21</f>
        <v>0</v>
      </c>
      <c r="AG16" s="264">
        <f t="shared" si="4"/>
        <v>0</v>
      </c>
      <c r="AH16" s="265" t="s">
        <v>24</v>
      </c>
      <c r="AI16" s="264" t="s">
        <v>24</v>
      </c>
    </row>
    <row r="17" spans="1:35" ht="12.75">
      <c r="A17" s="264">
        <v>8</v>
      </c>
      <c r="B17" s="264" t="s">
        <v>24</v>
      </c>
      <c r="C17" s="265" t="s">
        <v>24</v>
      </c>
      <c r="D17" s="265" t="s">
        <v>24</v>
      </c>
      <c r="E17" s="264" t="s">
        <v>24</v>
      </c>
      <c r="F17" s="265">
        <v>1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5">
        <v>0</v>
      </c>
      <c r="M17" s="264">
        <f>'1.1'!D22</f>
        <v>0</v>
      </c>
      <c r="N17" s="265">
        <v>0</v>
      </c>
      <c r="O17" s="265">
        <v>0</v>
      </c>
      <c r="P17" s="264">
        <f t="shared" si="0"/>
        <v>0</v>
      </c>
      <c r="Q17" s="265">
        <v>0</v>
      </c>
      <c r="R17" s="265">
        <v>0</v>
      </c>
      <c r="S17" s="265">
        <v>0</v>
      </c>
      <c r="T17" s="265">
        <v>0</v>
      </c>
      <c r="U17" s="264">
        <f t="shared" si="1"/>
        <v>0</v>
      </c>
      <c r="V17" s="265">
        <v>0</v>
      </c>
      <c r="W17" s="265">
        <v>0</v>
      </c>
      <c r="X17" s="265">
        <v>0</v>
      </c>
      <c r="Y17" s="264">
        <f t="shared" si="2"/>
        <v>0</v>
      </c>
      <c r="Z17" s="265">
        <v>0</v>
      </c>
      <c r="AA17" s="265">
        <v>0</v>
      </c>
      <c r="AB17" s="264">
        <f t="shared" si="3"/>
        <v>0</v>
      </c>
      <c r="AC17" s="266" t="s">
        <v>24</v>
      </c>
      <c r="AD17" s="266" t="s">
        <v>24</v>
      </c>
      <c r="AE17" s="266" t="s">
        <v>24</v>
      </c>
      <c r="AF17" s="264">
        <f>'1.1'!C22</f>
        <v>0</v>
      </c>
      <c r="AG17" s="264">
        <f t="shared" si="4"/>
        <v>0</v>
      </c>
      <c r="AH17" s="265" t="s">
        <v>24</v>
      </c>
      <c r="AI17" s="264" t="s">
        <v>24</v>
      </c>
    </row>
    <row r="18" spans="1:35" ht="12.75">
      <c r="A18" s="264">
        <v>9</v>
      </c>
      <c r="B18" s="264" t="s">
        <v>24</v>
      </c>
      <c r="C18" s="265" t="s">
        <v>24</v>
      </c>
      <c r="D18" s="265" t="s">
        <v>24</v>
      </c>
      <c r="E18" s="264" t="s">
        <v>24</v>
      </c>
      <c r="F18" s="265">
        <v>1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4">
        <f>'1.1'!D23</f>
        <v>0</v>
      </c>
      <c r="N18" s="265">
        <v>0</v>
      </c>
      <c r="O18" s="265">
        <v>0</v>
      </c>
      <c r="P18" s="264">
        <f t="shared" si="0"/>
        <v>0</v>
      </c>
      <c r="Q18" s="265">
        <v>0</v>
      </c>
      <c r="R18" s="265">
        <v>0</v>
      </c>
      <c r="S18" s="265">
        <v>0</v>
      </c>
      <c r="T18" s="265">
        <v>0</v>
      </c>
      <c r="U18" s="264">
        <f t="shared" si="1"/>
        <v>0</v>
      </c>
      <c r="V18" s="265">
        <v>0</v>
      </c>
      <c r="W18" s="265">
        <v>0</v>
      </c>
      <c r="X18" s="265">
        <v>0</v>
      </c>
      <c r="Y18" s="264">
        <f t="shared" si="2"/>
        <v>0</v>
      </c>
      <c r="Z18" s="265">
        <v>0</v>
      </c>
      <c r="AA18" s="265">
        <v>0</v>
      </c>
      <c r="AB18" s="264">
        <f t="shared" si="3"/>
        <v>0</v>
      </c>
      <c r="AC18" s="266" t="s">
        <v>24</v>
      </c>
      <c r="AD18" s="266" t="s">
        <v>24</v>
      </c>
      <c r="AE18" s="266" t="s">
        <v>24</v>
      </c>
      <c r="AF18" s="264">
        <f>'1.1'!C23</f>
        <v>0</v>
      </c>
      <c r="AG18" s="264">
        <f t="shared" si="4"/>
        <v>0</v>
      </c>
      <c r="AH18" s="265" t="s">
        <v>24</v>
      </c>
      <c r="AI18" s="264" t="s">
        <v>24</v>
      </c>
    </row>
    <row r="19" spans="1:35" ht="38.25">
      <c r="A19" s="264">
        <v>10</v>
      </c>
      <c r="B19" s="264" t="s">
        <v>24</v>
      </c>
      <c r="C19" s="265" t="s">
        <v>406</v>
      </c>
      <c r="D19" s="265" t="s">
        <v>405</v>
      </c>
      <c r="E19" s="264">
        <v>10</v>
      </c>
      <c r="F19" s="265">
        <v>1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4">
        <f>'1.1'!D24</f>
        <v>136</v>
      </c>
      <c r="N19" s="265">
        <v>0</v>
      </c>
      <c r="O19" s="265">
        <v>0</v>
      </c>
      <c r="P19" s="264">
        <f t="shared" si="0"/>
        <v>136</v>
      </c>
      <c r="Q19" s="265">
        <v>0</v>
      </c>
      <c r="R19" s="265">
        <v>0</v>
      </c>
      <c r="S19" s="265">
        <v>0</v>
      </c>
      <c r="T19" s="265">
        <v>0</v>
      </c>
      <c r="U19" s="264">
        <f t="shared" si="1"/>
        <v>136</v>
      </c>
      <c r="V19" s="265">
        <v>0</v>
      </c>
      <c r="W19" s="265">
        <v>0</v>
      </c>
      <c r="X19" s="265">
        <v>0</v>
      </c>
      <c r="Y19" s="264">
        <f t="shared" si="2"/>
        <v>136</v>
      </c>
      <c r="Z19" s="265">
        <v>0</v>
      </c>
      <c r="AA19" s="265">
        <v>0</v>
      </c>
      <c r="AB19" s="264">
        <f t="shared" si="3"/>
        <v>136</v>
      </c>
      <c r="AC19" s="266" t="s">
        <v>407</v>
      </c>
      <c r="AD19" s="266" t="s">
        <v>408</v>
      </c>
      <c r="AE19" s="266" t="s">
        <v>408</v>
      </c>
      <c r="AF19" s="264">
        <f>'1.1'!C24</f>
        <v>4</v>
      </c>
      <c r="AG19" s="264">
        <f t="shared" si="4"/>
        <v>680</v>
      </c>
      <c r="AH19" s="265" t="s">
        <v>356</v>
      </c>
      <c r="AI19" s="264" t="s">
        <v>24</v>
      </c>
    </row>
    <row r="20" spans="1:35" ht="38.25">
      <c r="A20" s="264">
        <v>11</v>
      </c>
      <c r="B20" s="264" t="s">
        <v>24</v>
      </c>
      <c r="C20" s="265" t="s">
        <v>409</v>
      </c>
      <c r="D20" s="265" t="s">
        <v>405</v>
      </c>
      <c r="E20" s="264">
        <v>10</v>
      </c>
      <c r="F20" s="267">
        <v>1</v>
      </c>
      <c r="G20" s="267">
        <v>0</v>
      </c>
      <c r="H20" s="267">
        <v>0</v>
      </c>
      <c r="I20" s="267">
        <v>0</v>
      </c>
      <c r="J20" s="267">
        <v>0</v>
      </c>
      <c r="K20" s="267">
        <v>0</v>
      </c>
      <c r="L20" s="267">
        <v>0</v>
      </c>
      <c r="M20" s="264">
        <f>'1.1'!D25</f>
        <v>95</v>
      </c>
      <c r="N20" s="267">
        <v>0</v>
      </c>
      <c r="O20" s="267">
        <v>0</v>
      </c>
      <c r="P20" s="264">
        <f t="shared" si="0"/>
        <v>95</v>
      </c>
      <c r="Q20" s="267">
        <v>0</v>
      </c>
      <c r="R20" s="267">
        <v>0</v>
      </c>
      <c r="S20" s="267">
        <v>0</v>
      </c>
      <c r="T20" s="267">
        <v>0</v>
      </c>
      <c r="U20" s="264">
        <f t="shared" si="1"/>
        <v>95</v>
      </c>
      <c r="V20" s="267">
        <v>0</v>
      </c>
      <c r="W20" s="267">
        <v>0</v>
      </c>
      <c r="X20" s="267">
        <v>0</v>
      </c>
      <c r="Y20" s="264">
        <f t="shared" si="2"/>
        <v>95</v>
      </c>
      <c r="Z20" s="267">
        <v>0</v>
      </c>
      <c r="AA20" s="267">
        <v>0</v>
      </c>
      <c r="AB20" s="264">
        <f t="shared" si="3"/>
        <v>95</v>
      </c>
      <c r="AC20" s="266" t="s">
        <v>410</v>
      </c>
      <c r="AD20" s="266" t="s">
        <v>411</v>
      </c>
      <c r="AE20" s="266" t="s">
        <v>411</v>
      </c>
      <c r="AF20" s="264">
        <f>'1.1'!C25</f>
        <v>4</v>
      </c>
      <c r="AG20" s="264">
        <f t="shared" si="4"/>
        <v>475</v>
      </c>
      <c r="AH20" s="265" t="s">
        <v>356</v>
      </c>
      <c r="AI20" s="264" t="s">
        <v>24</v>
      </c>
    </row>
    <row r="21" spans="1:35" ht="38.25">
      <c r="A21" s="264">
        <v>12</v>
      </c>
      <c r="B21" s="264" t="s">
        <v>24</v>
      </c>
      <c r="C21" s="265" t="s">
        <v>412</v>
      </c>
      <c r="D21" s="265" t="s">
        <v>405</v>
      </c>
      <c r="E21" s="264">
        <v>10</v>
      </c>
      <c r="F21" s="265">
        <v>1</v>
      </c>
      <c r="G21" s="265">
        <v>0</v>
      </c>
      <c r="H21" s="265">
        <v>0</v>
      </c>
      <c r="I21" s="265">
        <v>0</v>
      </c>
      <c r="J21" s="265">
        <v>0</v>
      </c>
      <c r="K21" s="265">
        <v>0</v>
      </c>
      <c r="L21" s="265">
        <v>0</v>
      </c>
      <c r="M21" s="264">
        <f>'1.1'!D26</f>
        <v>116</v>
      </c>
      <c r="N21" s="265">
        <v>0</v>
      </c>
      <c r="O21" s="265">
        <v>0</v>
      </c>
      <c r="P21" s="264">
        <f t="shared" si="0"/>
        <v>116</v>
      </c>
      <c r="Q21" s="265">
        <v>0</v>
      </c>
      <c r="R21" s="265">
        <v>0</v>
      </c>
      <c r="S21" s="265">
        <v>0</v>
      </c>
      <c r="T21" s="265">
        <v>0</v>
      </c>
      <c r="U21" s="264">
        <f t="shared" si="1"/>
        <v>116</v>
      </c>
      <c r="V21" s="265">
        <v>0</v>
      </c>
      <c r="W21" s="265">
        <v>0</v>
      </c>
      <c r="X21" s="265">
        <v>0</v>
      </c>
      <c r="Y21" s="264">
        <f t="shared" si="2"/>
        <v>116</v>
      </c>
      <c r="Z21" s="265">
        <v>0</v>
      </c>
      <c r="AA21" s="265">
        <v>0</v>
      </c>
      <c r="AB21" s="264">
        <f t="shared" si="3"/>
        <v>116</v>
      </c>
      <c r="AC21" s="266" t="s">
        <v>413</v>
      </c>
      <c r="AD21" s="266" t="s">
        <v>414</v>
      </c>
      <c r="AE21" s="266" t="s">
        <v>414</v>
      </c>
      <c r="AF21" s="264">
        <f>'1.1'!C26</f>
        <v>3</v>
      </c>
      <c r="AG21" s="264">
        <f t="shared" si="4"/>
        <v>580</v>
      </c>
      <c r="AH21" s="265" t="s">
        <v>356</v>
      </c>
      <c r="AI21" s="264" t="s">
        <v>24</v>
      </c>
    </row>
    <row r="22" spans="6:28" ht="12.75"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317"/>
      <c r="V22" s="268"/>
      <c r="W22" s="268"/>
      <c r="X22" s="268"/>
      <c r="Y22" s="268"/>
      <c r="Z22" s="268"/>
      <c r="AA22" s="268"/>
      <c r="AB22" s="268"/>
    </row>
    <row r="23" spans="6:28" ht="12.75"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</row>
    <row r="24" spans="6:28" ht="12.75"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</row>
    <row r="25" spans="6:28" ht="12.75"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</row>
    <row r="26" spans="6:28" ht="12.75"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</row>
    <row r="27" spans="6:28" ht="12.75"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</row>
    <row r="32" spans="1:14" ht="12.75">
      <c r="A32" s="261" t="str">
        <f>'[1]1.1'!B31</f>
        <v>Директор ООО "Кубаньэлектросеть"</v>
      </c>
      <c r="N32" s="261" t="str">
        <f>'[1]1.1'!D31</f>
        <v>В.А. Черкашин</v>
      </c>
    </row>
  </sheetData>
  <sheetProtection/>
  <mergeCells count="37">
    <mergeCell ref="Y7:Y8"/>
    <mergeCell ref="Q7:R7"/>
    <mergeCell ref="S7:T7"/>
    <mergeCell ref="U7:U8"/>
    <mergeCell ref="V7:V8"/>
    <mergeCell ref="W7:W8"/>
    <mergeCell ref="X7:X8"/>
    <mergeCell ref="AG5:AG8"/>
    <mergeCell ref="AH5:AH8"/>
    <mergeCell ref="AI5:AI8"/>
    <mergeCell ref="I6:M6"/>
    <mergeCell ref="N6:N8"/>
    <mergeCell ref="O6:O8"/>
    <mergeCell ref="P6:P8"/>
    <mergeCell ref="Q6:Y6"/>
    <mergeCell ref="Z6:Z8"/>
    <mergeCell ref="AA6:AA8"/>
    <mergeCell ref="I5:P5"/>
    <mergeCell ref="Q5:AB5"/>
    <mergeCell ref="AC5:AC8"/>
    <mergeCell ref="AD5:AD8"/>
    <mergeCell ref="AE5:AE8"/>
    <mergeCell ref="AF5:AF8"/>
    <mergeCell ref="AB6:AB8"/>
    <mergeCell ref="I7:J7"/>
    <mergeCell ref="K7:L7"/>
    <mergeCell ref="M7:M8"/>
    <mergeCell ref="A2:T2"/>
    <mergeCell ref="A3:T3"/>
    <mergeCell ref="A5:A8"/>
    <mergeCell ref="B5:B8"/>
    <mergeCell ref="C5:C8"/>
    <mergeCell ref="D5:D8"/>
    <mergeCell ref="E5:E8"/>
    <mergeCell ref="F5:F8"/>
    <mergeCell ref="G5:G8"/>
    <mergeCell ref="H5:H8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.75390625" style="288" bestFit="1" customWidth="1"/>
    <col min="2" max="2" width="99.125" style="288" customWidth="1"/>
    <col min="3" max="3" width="8.00390625" style="288" customWidth="1"/>
    <col min="4" max="4" width="4.25390625" style="288" bestFit="1" customWidth="1"/>
    <col min="5" max="16384" width="9.125" style="288" customWidth="1"/>
  </cols>
  <sheetData>
    <row r="2" spans="1:4" s="271" customFormat="1" ht="75" customHeight="1" thickBot="1">
      <c r="A2" s="407" t="s">
        <v>398</v>
      </c>
      <c r="B2" s="408"/>
      <c r="C2" s="269">
        <v>2020</v>
      </c>
      <c r="D2" s="270" t="s">
        <v>324</v>
      </c>
    </row>
    <row r="3" spans="2:4" s="271" customFormat="1" ht="15.75" hidden="1" thickTop="1">
      <c r="B3" s="272" t="s">
        <v>357</v>
      </c>
      <c r="C3" s="272"/>
      <c r="D3" s="272"/>
    </row>
    <row r="4" spans="2:4" s="271" customFormat="1" ht="15.75" hidden="1" thickTop="1">
      <c r="B4" s="272" t="s">
        <v>358</v>
      </c>
      <c r="C4" s="272"/>
      <c r="D4" s="272"/>
    </row>
    <row r="5" spans="2:4" s="271" customFormat="1" ht="15.75" hidden="1" thickTop="1">
      <c r="B5" s="272" t="s">
        <v>359</v>
      </c>
      <c r="C5" s="272"/>
      <c r="D5" s="272"/>
    </row>
    <row r="6" spans="2:4" s="271" customFormat="1" ht="11.25" customHeight="1" hidden="1" thickTop="1">
      <c r="B6" s="272" t="s">
        <v>360</v>
      </c>
      <c r="C6" s="272"/>
      <c r="D6" s="272"/>
    </row>
    <row r="7" spans="2:4" s="271" customFormat="1" ht="17.25" customHeight="1" thickTop="1">
      <c r="B7" s="272"/>
      <c r="C7" s="272"/>
      <c r="D7" s="272"/>
    </row>
    <row r="8" spans="1:4" s="271" customFormat="1" ht="17.25" customHeight="1" thickBot="1">
      <c r="A8" s="409" t="str">
        <f>'[1]1.2'!A3:B3</f>
        <v>Общество с ограниченной ответственностью "Кубаньэлектросеть"</v>
      </c>
      <c r="B8" s="410"/>
      <c r="C8" s="410"/>
      <c r="D8" s="273"/>
    </row>
    <row r="9" spans="1:3" s="271" customFormat="1" ht="15" customHeight="1">
      <c r="A9" s="411" t="s">
        <v>361</v>
      </c>
      <c r="B9" s="412"/>
      <c r="C9" s="412"/>
    </row>
    <row r="10" spans="1:4" s="271" customFormat="1" ht="15.75" thickBot="1">
      <c r="A10" s="274"/>
      <c r="B10" s="274"/>
      <c r="C10" s="275"/>
      <c r="D10" s="276"/>
    </row>
    <row r="11" spans="1:4" s="271" customFormat="1" ht="33" customHeight="1" thickBot="1">
      <c r="A11" s="277" t="s">
        <v>136</v>
      </c>
      <c r="B11" s="278" t="s">
        <v>362</v>
      </c>
      <c r="C11" s="413" t="s">
        <v>363</v>
      </c>
      <c r="D11" s="414"/>
    </row>
    <row r="12" spans="1:4" s="271" customFormat="1" ht="82.5" customHeight="1" thickBot="1">
      <c r="A12" s="279">
        <v>1</v>
      </c>
      <c r="B12" s="280" t="s">
        <v>364</v>
      </c>
      <c r="C12" s="403">
        <v>246</v>
      </c>
      <c r="D12" s="404"/>
    </row>
    <row r="13" spans="1:4" s="271" customFormat="1" ht="75" customHeight="1" thickBot="1">
      <c r="A13" s="281" t="s">
        <v>98</v>
      </c>
      <c r="B13" s="280" t="s">
        <v>365</v>
      </c>
      <c r="C13" s="403">
        <v>246</v>
      </c>
      <c r="D13" s="404"/>
    </row>
    <row r="14" spans="1:4" s="271" customFormat="1" ht="27.75" customHeight="1" thickBot="1">
      <c r="A14" s="282">
        <v>2</v>
      </c>
      <c r="B14" s="283" t="s">
        <v>366</v>
      </c>
      <c r="C14" s="403">
        <v>246</v>
      </c>
      <c r="D14" s="404"/>
    </row>
    <row r="15" spans="1:6" s="271" customFormat="1" ht="29.25" customHeight="1" thickBot="1">
      <c r="A15" s="284">
        <v>3</v>
      </c>
      <c r="B15" s="285" t="s">
        <v>367</v>
      </c>
      <c r="C15" s="405">
        <f>SUM('8.1'!AB10:AB21)*SUM('8.1'!AF10:AF21)/C12</f>
        <v>49.886178861788615</v>
      </c>
      <c r="D15" s="406"/>
      <c r="F15" s="271">
        <f>SUM('8.1'!AB10:AB21)*SUM('8.1'!AF10:AF21)/C12</f>
        <v>49.886178861788615</v>
      </c>
    </row>
    <row r="16" spans="1:4" s="271" customFormat="1" ht="30.75" customHeight="1" thickBot="1">
      <c r="A16" s="286">
        <v>4</v>
      </c>
      <c r="B16" s="287" t="s">
        <v>368</v>
      </c>
      <c r="C16" s="405">
        <f>SUM('8.1'!AB10:AB21)/C12</f>
        <v>3.1178861788617884</v>
      </c>
      <c r="D16" s="406"/>
    </row>
    <row r="24" spans="1:3" ht="15">
      <c r="A24" s="288" t="str">
        <f>'[1]1.1'!B31</f>
        <v>Директор ООО "Кубаньэлектросеть"</v>
      </c>
      <c r="C24" s="289" t="str">
        <f>'[1]1.1'!D31</f>
        <v>В.А. Черкашин</v>
      </c>
    </row>
  </sheetData>
  <sheetProtection/>
  <mergeCells count="9">
    <mergeCell ref="C14:D14"/>
    <mergeCell ref="C15:D15"/>
    <mergeCell ref="C16:D16"/>
    <mergeCell ref="A2:B2"/>
    <mergeCell ref="A8:C8"/>
    <mergeCell ref="A9:C9"/>
    <mergeCell ref="C11:D11"/>
    <mergeCell ref="C12:D12"/>
    <mergeCell ref="C13:D13"/>
  </mergeCells>
  <dataValidations count="4">
    <dataValidation allowBlank="1" showInputMessage="1" showErrorMessage="1" prompt="В соответствии с заключенными договорами по передаче электроэнергии" sqref="C12:C14"/>
    <dataValidation allowBlank="1" showInputMessage="1" showErrorMessage="1" prompt="Сумма произведений по столбцу 32 и столбцу 28 Формы 8.1, деленная на значение пункта 1 Формы 8.3  СУММА    ((столбец 32 * столбец 28) / пункт 1 Формы 8.3)" sqref="C15"/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C16"/>
    <dataValidation allowBlank="1" showInputMessage="1" showErrorMessage="1" prompt="Введите наименование сетевой организации" sqref="D8 D2"/>
  </dataValidations>
  <printOptions horizontalCentered="1"/>
  <pageMargins left="0.7874015748031497" right="0.1968503937007874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36" t="s">
        <v>92</v>
      </c>
    </row>
    <row r="2" ht="20.25" customHeight="1">
      <c r="E2" s="36" t="s">
        <v>162</v>
      </c>
    </row>
    <row r="3" ht="20.25" customHeight="1">
      <c r="E3" s="36" t="s">
        <v>213</v>
      </c>
    </row>
    <row r="4" ht="20.25" customHeight="1">
      <c r="E4" s="36"/>
    </row>
    <row r="5" spans="1:5" ht="15.75">
      <c r="A5" s="25" t="s">
        <v>163</v>
      </c>
      <c r="B5" s="25"/>
      <c r="C5" s="25"/>
      <c r="D5" s="25"/>
      <c r="E5" s="25"/>
    </row>
    <row r="6" spans="1:5" ht="14.25" customHeight="1">
      <c r="A6" s="25" t="s">
        <v>164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 customHeight="1">
      <c r="A9" s="415" t="s">
        <v>96</v>
      </c>
      <c r="B9" s="415" t="s">
        <v>31</v>
      </c>
      <c r="C9" s="34" t="s">
        <v>37</v>
      </c>
      <c r="D9" s="34"/>
      <c r="E9" s="415" t="s">
        <v>165</v>
      </c>
    </row>
    <row r="10" spans="1:5" s="9" customFormat="1" ht="30">
      <c r="A10" s="416"/>
      <c r="B10" s="416"/>
      <c r="C10" s="23" t="s">
        <v>166</v>
      </c>
      <c r="D10" s="23" t="s">
        <v>167</v>
      </c>
      <c r="E10" s="416"/>
    </row>
    <row r="11" spans="1:5" s="9" customFormat="1" ht="18.75">
      <c r="A11" s="34"/>
      <c r="B11" s="37" t="s">
        <v>248</v>
      </c>
      <c r="C11" s="38"/>
      <c r="D11" s="38"/>
      <c r="E11" s="38"/>
    </row>
    <row r="12" spans="1:5" s="9" customFormat="1" ht="12.75">
      <c r="A12" s="34"/>
      <c r="B12" s="39" t="s">
        <v>216</v>
      </c>
      <c r="C12" s="80">
        <v>23960</v>
      </c>
      <c r="D12" s="80">
        <v>10968</v>
      </c>
      <c r="E12" s="80"/>
    </row>
    <row r="13" spans="1:5" s="9" customFormat="1" ht="12.75">
      <c r="A13" s="34"/>
      <c r="B13" s="40" t="s">
        <v>168</v>
      </c>
      <c r="C13" s="80">
        <v>23002</v>
      </c>
      <c r="D13" s="80">
        <v>10551</v>
      </c>
      <c r="E13" s="80"/>
    </row>
    <row r="14" spans="1:5" s="10" customFormat="1" ht="18.75">
      <c r="A14" s="41" t="s">
        <v>160</v>
      </c>
      <c r="B14" s="40" t="s">
        <v>169</v>
      </c>
      <c r="C14" s="81"/>
      <c r="D14" s="81"/>
      <c r="E14" s="81"/>
    </row>
    <row r="15" spans="1:5" s="10" customFormat="1" ht="25.5">
      <c r="A15" s="417" t="s">
        <v>39</v>
      </c>
      <c r="B15" s="40" t="s">
        <v>217</v>
      </c>
      <c r="C15" s="82" t="s">
        <v>170</v>
      </c>
      <c r="D15" s="81" t="s">
        <v>170</v>
      </c>
      <c r="E15" s="81" t="s">
        <v>24</v>
      </c>
    </row>
    <row r="16" spans="1:5" s="10" customFormat="1" ht="25.5">
      <c r="A16" s="418"/>
      <c r="B16" s="44" t="s">
        <v>171</v>
      </c>
      <c r="C16" s="83">
        <v>3</v>
      </c>
      <c r="D16" s="84">
        <v>3</v>
      </c>
      <c r="E16" s="84"/>
    </row>
    <row r="17" spans="1:5" s="10" customFormat="1" ht="12.75">
      <c r="A17" s="418"/>
      <c r="B17" s="44" t="s">
        <v>172</v>
      </c>
      <c r="C17" s="83">
        <v>125</v>
      </c>
      <c r="D17" s="84">
        <v>128</v>
      </c>
      <c r="E17" s="84"/>
    </row>
    <row r="18" spans="1:5" s="10" customFormat="1" ht="38.25">
      <c r="A18" s="42" t="s">
        <v>119</v>
      </c>
      <c r="B18" s="40" t="s">
        <v>218</v>
      </c>
      <c r="C18" s="82" t="s">
        <v>170</v>
      </c>
      <c r="D18" s="81" t="s">
        <v>170</v>
      </c>
      <c r="E18" s="84" t="s">
        <v>24</v>
      </c>
    </row>
    <row r="19" spans="1:5" s="10" customFormat="1" ht="25.5">
      <c r="A19" s="43" t="s">
        <v>40</v>
      </c>
      <c r="B19" s="44" t="s">
        <v>116</v>
      </c>
      <c r="C19" s="83">
        <v>5</v>
      </c>
      <c r="D19" s="84">
        <v>6</v>
      </c>
      <c r="E19" s="84"/>
    </row>
    <row r="20" spans="1:5" s="10" customFormat="1" ht="25.5">
      <c r="A20" s="43" t="s">
        <v>41</v>
      </c>
      <c r="B20" s="44" t="s">
        <v>173</v>
      </c>
      <c r="C20" s="83">
        <v>1</v>
      </c>
      <c r="D20" s="83">
        <v>1</v>
      </c>
      <c r="E20" s="84"/>
    </row>
    <row r="21" spans="1:5" s="10" customFormat="1" ht="25.5">
      <c r="A21" s="43" t="s">
        <v>42</v>
      </c>
      <c r="B21" s="46" t="s">
        <v>118</v>
      </c>
      <c r="C21" s="83">
        <v>3</v>
      </c>
      <c r="D21" s="84">
        <v>3</v>
      </c>
      <c r="E21" s="84"/>
    </row>
    <row r="22" spans="1:5" s="10" customFormat="1" ht="25.5">
      <c r="A22" s="43" t="s">
        <v>43</v>
      </c>
      <c r="B22" s="44" t="s">
        <v>219</v>
      </c>
      <c r="C22" s="83">
        <v>7</v>
      </c>
      <c r="D22" s="83">
        <v>8</v>
      </c>
      <c r="E22" s="84"/>
    </row>
    <row r="23" spans="1:5" s="10" customFormat="1" ht="25.5">
      <c r="A23" s="47" t="s">
        <v>99</v>
      </c>
      <c r="B23" s="48" t="s">
        <v>220</v>
      </c>
      <c r="C23" s="82" t="s">
        <v>170</v>
      </c>
      <c r="D23" s="81" t="s">
        <v>170</v>
      </c>
      <c r="E23" s="84" t="s">
        <v>24</v>
      </c>
    </row>
    <row r="24" spans="1:5" s="10" customFormat="1" ht="25.5">
      <c r="A24" s="49" t="s">
        <v>44</v>
      </c>
      <c r="B24" s="50" t="s">
        <v>143</v>
      </c>
      <c r="C24" s="83">
        <v>1</v>
      </c>
      <c r="D24" s="84">
        <v>1</v>
      </c>
      <c r="E24" s="84"/>
    </row>
    <row r="25" spans="1:5" s="10" customFormat="1" ht="38.25">
      <c r="A25" s="49" t="s">
        <v>45</v>
      </c>
      <c r="B25" s="50" t="s">
        <v>144</v>
      </c>
      <c r="C25" s="83">
        <v>0</v>
      </c>
      <c r="D25" s="84">
        <v>0</v>
      </c>
      <c r="E25" s="84"/>
    </row>
    <row r="26" spans="1:5" s="10" customFormat="1" ht="38.25">
      <c r="A26" s="51" t="s">
        <v>46</v>
      </c>
      <c r="B26" s="52" t="s">
        <v>145</v>
      </c>
      <c r="C26" s="83">
        <v>0</v>
      </c>
      <c r="D26" s="84">
        <v>0</v>
      </c>
      <c r="E26" s="84"/>
    </row>
    <row r="27" spans="1:5" s="10" customFormat="1" ht="38.25">
      <c r="A27" s="53" t="s">
        <v>47</v>
      </c>
      <c r="B27" s="54" t="s">
        <v>221</v>
      </c>
      <c r="C27" s="84">
        <v>1</v>
      </c>
      <c r="D27" s="84">
        <v>1</v>
      </c>
      <c r="E27" s="84"/>
    </row>
    <row r="28" spans="1:5" s="10" customFormat="1" ht="51">
      <c r="A28" s="35" t="s">
        <v>48</v>
      </c>
      <c r="B28" s="39" t="s">
        <v>111</v>
      </c>
      <c r="C28" s="84">
        <v>1</v>
      </c>
      <c r="D28" s="84">
        <v>1</v>
      </c>
      <c r="E28" s="84"/>
    </row>
    <row r="29" spans="1:5" s="10" customFormat="1" ht="38.25">
      <c r="A29" s="55" t="s">
        <v>49</v>
      </c>
      <c r="B29" s="40" t="s">
        <v>222</v>
      </c>
      <c r="C29" s="84">
        <v>0</v>
      </c>
      <c r="D29" s="84">
        <v>0</v>
      </c>
      <c r="E29" s="84"/>
    </row>
    <row r="30" spans="1:5" s="10" customFormat="1" ht="25.5">
      <c r="A30" s="55" t="s">
        <v>107</v>
      </c>
      <c r="B30" s="40" t="s">
        <v>223</v>
      </c>
      <c r="C30" s="82" t="s">
        <v>170</v>
      </c>
      <c r="D30" s="81" t="s">
        <v>170</v>
      </c>
      <c r="E30" s="84" t="s">
        <v>24</v>
      </c>
    </row>
    <row r="31" spans="1:5" s="10" customFormat="1" ht="25.5">
      <c r="A31" s="56" t="s">
        <v>50</v>
      </c>
      <c r="B31" s="44" t="s">
        <v>224</v>
      </c>
      <c r="C31" s="83">
        <v>17012</v>
      </c>
      <c r="D31" s="84">
        <v>8547</v>
      </c>
      <c r="E31" s="84"/>
    </row>
    <row r="32" spans="1:5" s="10" customFormat="1" ht="38.25">
      <c r="A32" s="53" t="s">
        <v>51</v>
      </c>
      <c r="B32" s="54" t="s">
        <v>225</v>
      </c>
      <c r="C32" s="83">
        <v>0</v>
      </c>
      <c r="D32" s="84">
        <v>0</v>
      </c>
      <c r="E32" s="84"/>
    </row>
    <row r="33" spans="1:5" s="10" customFormat="1" ht="20.25">
      <c r="A33" s="57" t="s">
        <v>159</v>
      </c>
      <c r="B33" s="54" t="s">
        <v>174</v>
      </c>
      <c r="C33" s="81"/>
      <c r="D33" s="81"/>
      <c r="E33" s="81"/>
    </row>
    <row r="34" spans="1:5" s="10" customFormat="1" ht="25.5">
      <c r="A34" s="55" t="s">
        <v>49</v>
      </c>
      <c r="B34" s="39" t="s">
        <v>175</v>
      </c>
      <c r="C34" s="84">
        <v>0</v>
      </c>
      <c r="D34" s="84">
        <v>2</v>
      </c>
      <c r="E34" s="84"/>
    </row>
    <row r="35" spans="1:5" s="10" customFormat="1" ht="38.25">
      <c r="A35" s="35" t="s">
        <v>51</v>
      </c>
      <c r="B35" s="39" t="s">
        <v>226</v>
      </c>
      <c r="C35" s="84">
        <v>0</v>
      </c>
      <c r="D35" s="84">
        <v>0</v>
      </c>
      <c r="E35" s="84"/>
    </row>
    <row r="36" spans="1:5" s="10" customFormat="1" ht="38.25">
      <c r="A36" s="55" t="s">
        <v>57</v>
      </c>
      <c r="B36" s="39" t="s">
        <v>176</v>
      </c>
      <c r="C36" s="84">
        <v>0</v>
      </c>
      <c r="D36" s="84">
        <v>0</v>
      </c>
      <c r="E36" s="84"/>
    </row>
    <row r="37" spans="1:5" s="10" customFormat="1" ht="18.75">
      <c r="A37" s="41" t="s">
        <v>58</v>
      </c>
      <c r="B37" s="39" t="s">
        <v>177</v>
      </c>
      <c r="C37" s="81"/>
      <c r="D37" s="81"/>
      <c r="E37" s="81"/>
    </row>
    <row r="38" spans="1:5" s="10" customFormat="1" ht="38.25">
      <c r="A38" s="35" t="s">
        <v>59</v>
      </c>
      <c r="B38" s="39" t="s">
        <v>227</v>
      </c>
      <c r="C38" s="84">
        <v>1</v>
      </c>
      <c r="D38" s="84">
        <v>1</v>
      </c>
      <c r="E38" s="84"/>
    </row>
    <row r="39" spans="1:5" s="10" customFormat="1" ht="25.5">
      <c r="A39" s="55" t="s">
        <v>44</v>
      </c>
      <c r="B39" s="39" t="s">
        <v>178</v>
      </c>
      <c r="C39" s="103">
        <v>8</v>
      </c>
      <c r="D39" s="103">
        <v>6</v>
      </c>
      <c r="E39" s="105" t="s">
        <v>251</v>
      </c>
    </row>
    <row r="40" spans="1:5" s="10" customFormat="1" ht="38.25">
      <c r="A40" s="55" t="s">
        <v>45</v>
      </c>
      <c r="B40" s="39" t="s">
        <v>179</v>
      </c>
      <c r="C40" s="103">
        <v>8</v>
      </c>
      <c r="D40" s="103">
        <v>6</v>
      </c>
      <c r="E40" s="105" t="s">
        <v>251</v>
      </c>
    </row>
    <row r="41" spans="1:5" s="10" customFormat="1" ht="51">
      <c r="A41" s="55" t="s">
        <v>46</v>
      </c>
      <c r="B41" s="39" t="s">
        <v>180</v>
      </c>
      <c r="C41" s="84">
        <v>0</v>
      </c>
      <c r="D41" s="84">
        <v>0</v>
      </c>
      <c r="E41" s="84"/>
    </row>
    <row r="42" spans="1:5" s="10" customFormat="1" ht="51">
      <c r="A42" s="35" t="s">
        <v>60</v>
      </c>
      <c r="B42" s="39" t="s">
        <v>228</v>
      </c>
      <c r="C42" s="84">
        <v>0</v>
      </c>
      <c r="D42" s="84">
        <v>0</v>
      </c>
      <c r="E42" s="84"/>
    </row>
    <row r="43" spans="1:5" s="10" customFormat="1" ht="25.5">
      <c r="A43" s="55" t="s">
        <v>61</v>
      </c>
      <c r="B43" s="40" t="s">
        <v>229</v>
      </c>
      <c r="C43" s="84">
        <v>7</v>
      </c>
      <c r="D43" s="84">
        <v>10</v>
      </c>
      <c r="E43" s="84"/>
    </row>
    <row r="44" spans="1:5" s="10" customFormat="1" ht="12.75">
      <c r="A44" s="42" t="s">
        <v>103</v>
      </c>
      <c r="B44" s="40" t="s">
        <v>181</v>
      </c>
      <c r="C44" s="82" t="s">
        <v>170</v>
      </c>
      <c r="D44" s="81" t="s">
        <v>170</v>
      </c>
      <c r="E44" s="84" t="s">
        <v>24</v>
      </c>
    </row>
    <row r="45" spans="1:5" s="10" customFormat="1" ht="25.5">
      <c r="A45" s="43" t="s">
        <v>55</v>
      </c>
      <c r="B45" s="44" t="s">
        <v>158</v>
      </c>
      <c r="C45" s="106">
        <v>0</v>
      </c>
      <c r="D45" s="106">
        <f>(20+10)/2</f>
        <v>15</v>
      </c>
      <c r="E45" s="84"/>
    </row>
    <row r="46" spans="1:5" s="10" customFormat="1" ht="38.25">
      <c r="A46" s="43" t="s">
        <v>63</v>
      </c>
      <c r="B46" s="44" t="s">
        <v>230</v>
      </c>
      <c r="C46" s="83">
        <v>0.71</v>
      </c>
      <c r="D46" s="84">
        <v>1.26</v>
      </c>
      <c r="E46" s="84"/>
    </row>
    <row r="47" spans="1:5" s="10" customFormat="1" ht="38.25">
      <c r="A47" s="43" t="s">
        <v>64</v>
      </c>
      <c r="B47" s="44" t="s">
        <v>231</v>
      </c>
      <c r="C47" s="83">
        <v>0</v>
      </c>
      <c r="D47" s="84">
        <v>0</v>
      </c>
      <c r="E47" s="84"/>
    </row>
    <row r="48" spans="1:5" s="10" customFormat="1" ht="38.25">
      <c r="A48" s="58" t="s">
        <v>65</v>
      </c>
      <c r="B48" s="54" t="s">
        <v>232</v>
      </c>
      <c r="C48" s="83">
        <v>0</v>
      </c>
      <c r="D48" s="84">
        <v>0</v>
      </c>
      <c r="E48" s="84"/>
    </row>
    <row r="50" spans="1:5" s="11" customFormat="1" ht="15.75">
      <c r="A50" s="29"/>
      <c r="B50" s="59" t="s">
        <v>182</v>
      </c>
      <c r="C50" s="60"/>
      <c r="D50" s="60"/>
      <c r="E50" s="60"/>
    </row>
    <row r="51" spans="1:5" s="10" customFormat="1" ht="16.5" customHeight="1">
      <c r="A51" s="12"/>
      <c r="B51" s="13"/>
      <c r="C51" s="61" t="s">
        <v>22</v>
      </c>
      <c r="D51" s="14"/>
      <c r="E51" s="61" t="s">
        <v>21</v>
      </c>
    </row>
    <row r="54" spans="1:2" ht="15">
      <c r="A54" s="2" t="s">
        <v>183</v>
      </c>
      <c r="B54" s="2" t="s">
        <v>184</v>
      </c>
    </row>
    <row r="55" ht="15">
      <c r="B55" s="2" t="s">
        <v>234</v>
      </c>
    </row>
    <row r="56" spans="2:6" ht="15">
      <c r="B56" s="7" t="s">
        <v>233</v>
      </c>
      <c r="C56" s="7"/>
      <c r="D56" s="7"/>
      <c r="E56" s="7"/>
      <c r="F56" s="7"/>
    </row>
    <row r="57" spans="2:6" ht="15">
      <c r="B57" s="7" t="s">
        <v>185</v>
      </c>
      <c r="C57" s="7"/>
      <c r="D57" s="7"/>
      <c r="E57" s="7"/>
      <c r="F57" s="7"/>
    </row>
    <row r="58" spans="2:6" ht="15">
      <c r="B58" s="7" t="s">
        <v>186</v>
      </c>
      <c r="C58" s="7"/>
      <c r="D58" s="7"/>
      <c r="E58" s="7"/>
      <c r="F58" s="7"/>
    </row>
    <row r="59" spans="2:6" ht="15">
      <c r="B59" s="7" t="s">
        <v>187</v>
      </c>
      <c r="C59" s="7"/>
      <c r="D59" s="7"/>
      <c r="E59" s="7"/>
      <c r="F59" s="7"/>
    </row>
    <row r="60" spans="2:6" ht="15">
      <c r="B60" s="7" t="s">
        <v>188</v>
      </c>
      <c r="C60" s="7"/>
      <c r="D60" s="7"/>
      <c r="E60" s="7"/>
      <c r="F60" s="7"/>
    </row>
    <row r="61" spans="2:6" ht="15">
      <c r="B61" s="7" t="s">
        <v>189</v>
      </c>
      <c r="C61" s="7"/>
      <c r="D61" s="7"/>
      <c r="E61" s="7"/>
      <c r="F61" s="7"/>
    </row>
    <row r="62" spans="2:6" ht="15">
      <c r="B62" s="7" t="s">
        <v>190</v>
      </c>
      <c r="C62" s="7"/>
      <c r="D62" s="7"/>
      <c r="E62" s="7"/>
      <c r="F62" s="7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36" t="s">
        <v>92</v>
      </c>
    </row>
    <row r="2" ht="20.25" customHeight="1">
      <c r="E2" s="36" t="s">
        <v>162</v>
      </c>
    </row>
    <row r="3" ht="20.25" customHeight="1">
      <c r="E3" s="36" t="s">
        <v>243</v>
      </c>
    </row>
    <row r="4" ht="20.25" customHeight="1">
      <c r="E4" s="36"/>
    </row>
    <row r="5" spans="1:5" ht="15.75">
      <c r="A5" s="25" t="s">
        <v>163</v>
      </c>
      <c r="B5" s="25"/>
      <c r="C5" s="25"/>
      <c r="D5" s="25"/>
      <c r="E5" s="25"/>
    </row>
    <row r="6" spans="1:5" ht="14.25" customHeight="1">
      <c r="A6" s="25" t="s">
        <v>164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5" t="s">
        <v>96</v>
      </c>
      <c r="B9" s="415" t="s">
        <v>31</v>
      </c>
      <c r="C9" s="34" t="s">
        <v>37</v>
      </c>
      <c r="D9" s="34"/>
      <c r="E9" s="415" t="s">
        <v>165</v>
      </c>
    </row>
    <row r="10" spans="1:5" s="9" customFormat="1" ht="30">
      <c r="A10" s="416"/>
      <c r="B10" s="416"/>
      <c r="C10" s="23" t="s">
        <v>166</v>
      </c>
      <c r="D10" s="23" t="s">
        <v>167</v>
      </c>
      <c r="E10" s="416"/>
    </row>
    <row r="11" spans="1:5" s="10" customFormat="1" ht="18.75">
      <c r="A11" s="34"/>
      <c r="B11" s="37" t="s">
        <v>191</v>
      </c>
      <c r="C11" s="104"/>
      <c r="D11" s="104"/>
      <c r="E11" s="104"/>
    </row>
    <row r="12" spans="1:5" s="10" customFormat="1" ht="20.25">
      <c r="A12" s="41" t="s">
        <v>159</v>
      </c>
      <c r="B12" s="39" t="s">
        <v>174</v>
      </c>
      <c r="C12" s="89"/>
      <c r="D12" s="89"/>
      <c r="E12" s="89"/>
    </row>
    <row r="13" spans="1:5" s="10" customFormat="1" ht="25.5">
      <c r="A13" s="35" t="s">
        <v>99</v>
      </c>
      <c r="B13" s="39" t="s">
        <v>192</v>
      </c>
      <c r="C13" s="82" t="s">
        <v>170</v>
      </c>
      <c r="D13" s="81" t="s">
        <v>170</v>
      </c>
      <c r="E13" s="84" t="s">
        <v>24</v>
      </c>
    </row>
    <row r="14" spans="1:5" s="10" customFormat="1" ht="38.25">
      <c r="A14" s="35" t="s">
        <v>44</v>
      </c>
      <c r="B14" s="39" t="s">
        <v>147</v>
      </c>
      <c r="C14" s="67">
        <v>30</v>
      </c>
      <c r="D14" s="67">
        <v>30</v>
      </c>
      <c r="E14" s="85"/>
    </row>
    <row r="15" spans="1:5" s="10" customFormat="1" ht="25.5">
      <c r="A15" s="35" t="s">
        <v>101</v>
      </c>
      <c r="B15" s="39" t="s">
        <v>148</v>
      </c>
      <c r="C15" s="82" t="s">
        <v>170</v>
      </c>
      <c r="D15" s="81" t="s">
        <v>170</v>
      </c>
      <c r="E15" s="84" t="s">
        <v>24</v>
      </c>
    </row>
    <row r="16" spans="1:5" s="10" customFormat="1" ht="27" customHeight="1">
      <c r="A16" s="35" t="s">
        <v>53</v>
      </c>
      <c r="B16" s="39" t="s">
        <v>129</v>
      </c>
      <c r="C16" s="67">
        <v>15</v>
      </c>
      <c r="D16" s="67">
        <v>15</v>
      </c>
      <c r="E16" s="85"/>
    </row>
    <row r="17" spans="1:5" s="10" customFormat="1" ht="12.75">
      <c r="A17" s="35" t="s">
        <v>54</v>
      </c>
      <c r="B17" s="39" t="s">
        <v>130</v>
      </c>
      <c r="C17" s="67">
        <v>15</v>
      </c>
      <c r="D17" s="67">
        <v>15</v>
      </c>
      <c r="E17" s="85"/>
    </row>
    <row r="18" spans="1:5" s="10" customFormat="1" ht="63.75">
      <c r="A18" s="419" t="s">
        <v>46</v>
      </c>
      <c r="B18" s="39" t="s">
        <v>193</v>
      </c>
      <c r="C18" s="67">
        <v>0</v>
      </c>
      <c r="D18" s="67">
        <v>1</v>
      </c>
      <c r="E18" s="103" t="s">
        <v>252</v>
      </c>
    </row>
    <row r="19" spans="1:5" s="10" customFormat="1" ht="25.5">
      <c r="A19" s="420"/>
      <c r="B19" s="39" t="s">
        <v>250</v>
      </c>
      <c r="C19" s="67">
        <v>14</v>
      </c>
      <c r="D19" s="67">
        <v>13</v>
      </c>
      <c r="E19" s="85"/>
    </row>
    <row r="20" spans="1:5" s="10" customFormat="1" ht="18.75">
      <c r="A20" s="63" t="s">
        <v>194</v>
      </c>
      <c r="B20" s="39"/>
      <c r="C20" s="67"/>
      <c r="D20" s="67"/>
      <c r="E20" s="85"/>
    </row>
    <row r="21" spans="1:5" s="10" customFormat="1" ht="63.75">
      <c r="A21" s="35" t="s">
        <v>195</v>
      </c>
      <c r="B21" s="64" t="s">
        <v>196</v>
      </c>
      <c r="C21" s="102">
        <v>3009</v>
      </c>
      <c r="D21" s="102">
        <v>3090</v>
      </c>
      <c r="E21" s="85" t="s">
        <v>197</v>
      </c>
    </row>
    <row r="22" spans="1:5" s="11" customFormat="1" ht="18.75">
      <c r="A22" s="29"/>
      <c r="B22" s="65"/>
      <c r="C22" s="30"/>
      <c r="D22" s="30"/>
      <c r="E22" s="30"/>
    </row>
    <row r="23" spans="1:5" s="11" customFormat="1" ht="15.75">
      <c r="A23" s="29"/>
      <c r="B23" s="59" t="s">
        <v>182</v>
      </c>
      <c r="C23" s="60"/>
      <c r="D23" s="60"/>
      <c r="E23" s="60"/>
    </row>
    <row r="24" spans="1:5" s="10" customFormat="1" ht="16.5" customHeight="1">
      <c r="A24" s="12"/>
      <c r="B24" s="13"/>
      <c r="C24" s="61" t="s">
        <v>22</v>
      </c>
      <c r="D24" s="14"/>
      <c r="E24" s="61" t="s">
        <v>21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36" t="s">
        <v>92</v>
      </c>
    </row>
    <row r="2" ht="14.25" customHeight="1">
      <c r="D2" s="36" t="s">
        <v>162</v>
      </c>
    </row>
    <row r="3" ht="13.5" customHeight="1">
      <c r="D3" s="36" t="s">
        <v>244</v>
      </c>
    </row>
    <row r="4" ht="20.25" customHeight="1">
      <c r="D4" s="36"/>
    </row>
    <row r="5" spans="1:4" ht="15.75">
      <c r="A5" s="25" t="s">
        <v>163</v>
      </c>
      <c r="B5" s="25"/>
      <c r="C5" s="25"/>
      <c r="D5" s="25"/>
    </row>
    <row r="6" spans="1:4" ht="14.25" customHeight="1">
      <c r="A6" s="25" t="s">
        <v>198</v>
      </c>
      <c r="B6" s="25"/>
      <c r="C6" s="25"/>
      <c r="D6" s="25"/>
    </row>
    <row r="7" spans="1:4" ht="14.25" customHeight="1">
      <c r="A7" s="25"/>
      <c r="B7" s="25"/>
      <c r="C7" s="25"/>
      <c r="D7" s="25"/>
    </row>
    <row r="8" spans="1:4" ht="36.75" customHeight="1">
      <c r="A8" s="25"/>
      <c r="B8" s="421" t="s">
        <v>199</v>
      </c>
      <c r="C8" s="421"/>
      <c r="D8" s="25"/>
    </row>
    <row r="9" spans="1:4" ht="14.25" customHeight="1">
      <c r="A9" s="25"/>
      <c r="B9" s="422"/>
      <c r="C9" s="422"/>
      <c r="D9" s="25"/>
    </row>
    <row r="10" spans="1:4" ht="14.25" customHeight="1">
      <c r="A10" s="25"/>
      <c r="B10" s="65" t="s">
        <v>249</v>
      </c>
      <c r="C10" s="25"/>
      <c r="D10" s="25"/>
    </row>
    <row r="11" ht="3.75" customHeight="1"/>
    <row r="12" spans="1:4" s="9" customFormat="1" ht="30">
      <c r="A12" s="22" t="s">
        <v>30</v>
      </c>
      <c r="B12" s="19" t="s">
        <v>200</v>
      </c>
      <c r="C12" s="19" t="s">
        <v>94</v>
      </c>
      <c r="D12" s="4" t="s">
        <v>165</v>
      </c>
    </row>
    <row r="13" spans="1:4" s="11" customFormat="1" ht="15">
      <c r="A13" s="21">
        <v>1</v>
      </c>
      <c r="B13" s="21">
        <v>2</v>
      </c>
      <c r="C13" s="21">
        <v>3</v>
      </c>
      <c r="D13" s="21">
        <v>4</v>
      </c>
    </row>
    <row r="14" spans="1:4" ht="18.75">
      <c r="A14" s="20"/>
      <c r="B14" s="99" t="s">
        <v>201</v>
      </c>
      <c r="C14" s="100"/>
      <c r="D14" s="31"/>
    </row>
    <row r="15" spans="1:4" ht="15">
      <c r="A15" s="20">
        <v>1</v>
      </c>
      <c r="B15" s="101">
        <v>1</v>
      </c>
      <c r="C15" s="109">
        <v>12.11</v>
      </c>
      <c r="D15" s="31"/>
    </row>
    <row r="16" spans="1:4" ht="15">
      <c r="A16" s="20">
        <v>2</v>
      </c>
      <c r="B16" s="101">
        <v>2</v>
      </c>
      <c r="C16" s="109">
        <v>12.11</v>
      </c>
      <c r="D16" s="31"/>
    </row>
    <row r="17" spans="1:4" ht="15">
      <c r="A17" s="20">
        <v>3</v>
      </c>
      <c r="B17" s="101">
        <v>3</v>
      </c>
      <c r="C17" s="109">
        <v>13.11</v>
      </c>
      <c r="D17" s="31"/>
    </row>
    <row r="18" spans="1:4" ht="18.75">
      <c r="A18" s="20"/>
      <c r="B18" s="99"/>
      <c r="C18" s="110"/>
      <c r="D18" s="31"/>
    </row>
    <row r="19" spans="1:4" ht="18.75">
      <c r="A19" s="20"/>
      <c r="B19" s="99"/>
      <c r="C19" s="110"/>
      <c r="D19" s="31"/>
    </row>
    <row r="20" spans="1:4" ht="18.75">
      <c r="A20" s="20"/>
      <c r="B20" s="99"/>
      <c r="C20" s="100"/>
      <c r="D20" s="31"/>
    </row>
    <row r="21" spans="1:4" ht="18.75">
      <c r="A21" s="20"/>
      <c r="B21" s="99" t="s">
        <v>202</v>
      </c>
      <c r="C21" s="100"/>
      <c r="D21" s="31"/>
    </row>
    <row r="22" spans="1:4" ht="15">
      <c r="A22" s="20">
        <v>2</v>
      </c>
      <c r="B22" s="101">
        <v>1</v>
      </c>
      <c r="C22" s="109">
        <v>8.42</v>
      </c>
      <c r="D22" s="31"/>
    </row>
    <row r="23" spans="1:4" ht="15">
      <c r="A23" s="20">
        <v>3</v>
      </c>
      <c r="B23" s="101">
        <v>2</v>
      </c>
      <c r="C23" s="109">
        <v>8.42</v>
      </c>
      <c r="D23" s="31"/>
    </row>
    <row r="24" spans="1:4" ht="15">
      <c r="A24" s="20">
        <v>4</v>
      </c>
      <c r="B24" s="101">
        <v>3</v>
      </c>
      <c r="C24" s="109">
        <v>8.42</v>
      </c>
      <c r="D24" s="31"/>
    </row>
    <row r="25" spans="1:4" ht="15">
      <c r="A25" s="20">
        <v>5</v>
      </c>
      <c r="B25" s="101">
        <v>4</v>
      </c>
      <c r="C25" s="109">
        <v>8.42</v>
      </c>
      <c r="D25" s="31"/>
    </row>
    <row r="26" spans="1:4" ht="15">
      <c r="A26" s="20">
        <v>7</v>
      </c>
      <c r="B26" s="101">
        <v>5</v>
      </c>
      <c r="C26" s="109">
        <v>8.42</v>
      </c>
      <c r="D26" s="31"/>
    </row>
    <row r="27" spans="1:4" ht="15">
      <c r="A27" s="20">
        <v>8</v>
      </c>
      <c r="B27" s="101">
        <v>6</v>
      </c>
      <c r="C27" s="109">
        <v>8.42</v>
      </c>
      <c r="D27" s="31"/>
    </row>
    <row r="28" spans="1:4" ht="15">
      <c r="A28" s="20">
        <v>12</v>
      </c>
      <c r="B28" s="101">
        <v>7</v>
      </c>
      <c r="C28" s="109">
        <v>8.42</v>
      </c>
      <c r="D28" s="31"/>
    </row>
    <row r="29" spans="1:4" ht="15">
      <c r="A29" s="20">
        <v>16</v>
      </c>
      <c r="B29" s="101">
        <v>8</v>
      </c>
      <c r="C29" s="109">
        <v>8.42</v>
      </c>
      <c r="D29" s="31"/>
    </row>
    <row r="30" spans="1:4" ht="15">
      <c r="A30" s="20">
        <v>17</v>
      </c>
      <c r="B30" s="101">
        <v>9</v>
      </c>
      <c r="C30" s="109">
        <v>8.42</v>
      </c>
      <c r="D30" s="31"/>
    </row>
    <row r="31" spans="1:4" ht="15">
      <c r="A31" s="20">
        <v>18</v>
      </c>
      <c r="B31" s="101">
        <v>10</v>
      </c>
      <c r="C31" s="109">
        <v>8.42</v>
      </c>
      <c r="D31" s="31"/>
    </row>
    <row r="32" spans="1:4" ht="18.75">
      <c r="A32" s="20"/>
      <c r="B32" s="99"/>
      <c r="C32" s="110"/>
      <c r="D32" s="31"/>
    </row>
    <row r="33" spans="1:4" ht="53.25" customHeight="1">
      <c r="A33" s="423"/>
      <c r="B33" s="423"/>
      <c r="C33" s="423"/>
      <c r="D33" s="423"/>
    </row>
    <row r="36" spans="1:4" s="11" customFormat="1" ht="15.75">
      <c r="A36" s="29"/>
      <c r="B36" s="59" t="s">
        <v>182</v>
      </c>
      <c r="C36" s="60"/>
      <c r="D36" s="60"/>
    </row>
    <row r="37" spans="1:4" s="10" customFormat="1" ht="16.5" customHeight="1">
      <c r="A37" s="12"/>
      <c r="B37" s="13"/>
      <c r="C37" s="61" t="s">
        <v>22</v>
      </c>
      <c r="D37" s="61" t="s">
        <v>21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36" t="s">
        <v>92</v>
      </c>
    </row>
    <row r="2" ht="20.25" customHeight="1">
      <c r="E2" s="36" t="s">
        <v>162</v>
      </c>
    </row>
    <row r="3" ht="20.25" customHeight="1">
      <c r="E3" s="36" t="s">
        <v>241</v>
      </c>
    </row>
    <row r="4" ht="20.25" customHeight="1">
      <c r="E4" s="36"/>
    </row>
    <row r="5" spans="1:5" ht="15.75">
      <c r="A5" s="25" t="s">
        <v>163</v>
      </c>
      <c r="B5" s="25"/>
      <c r="C5" s="25"/>
      <c r="D5" s="25"/>
      <c r="E5" s="25"/>
    </row>
    <row r="6" spans="1:5" ht="14.25" customHeight="1">
      <c r="A6" s="25" t="s">
        <v>164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5" t="s">
        <v>96</v>
      </c>
      <c r="B9" s="415" t="s">
        <v>31</v>
      </c>
      <c r="C9" s="34" t="s">
        <v>37</v>
      </c>
      <c r="D9" s="34"/>
      <c r="E9" s="415" t="s">
        <v>165</v>
      </c>
    </row>
    <row r="10" spans="1:5" s="9" customFormat="1" ht="30">
      <c r="A10" s="416"/>
      <c r="B10" s="416"/>
      <c r="C10" s="23" t="s">
        <v>166</v>
      </c>
      <c r="D10" s="23" t="s">
        <v>167</v>
      </c>
      <c r="E10" s="416"/>
    </row>
    <row r="11" spans="1:5" s="10" customFormat="1" ht="18.75">
      <c r="A11" s="35"/>
      <c r="B11" s="37" t="s">
        <v>203</v>
      </c>
      <c r="C11" s="67"/>
      <c r="D11" s="67"/>
      <c r="E11" s="62"/>
    </row>
    <row r="12" spans="1:5" s="10" customFormat="1" ht="20.25">
      <c r="A12" s="41" t="s">
        <v>159</v>
      </c>
      <c r="B12" s="39" t="s">
        <v>174</v>
      </c>
      <c r="C12" s="89"/>
      <c r="D12" s="89"/>
      <c r="E12" s="37"/>
    </row>
    <row r="13" spans="1:5" s="10" customFormat="1" ht="63.75">
      <c r="A13" s="35" t="s">
        <v>55</v>
      </c>
      <c r="B13" s="39" t="s">
        <v>236</v>
      </c>
      <c r="C13" s="67">
        <v>0</v>
      </c>
      <c r="D13" s="67">
        <v>0</v>
      </c>
      <c r="E13" s="62"/>
    </row>
    <row r="14" spans="1:5" s="10" customFormat="1" ht="38.25">
      <c r="A14" s="55" t="s">
        <v>56</v>
      </c>
      <c r="B14" s="39" t="s">
        <v>237</v>
      </c>
      <c r="C14" s="67">
        <v>0</v>
      </c>
      <c r="D14" s="67">
        <v>0</v>
      </c>
      <c r="E14" s="62"/>
    </row>
    <row r="15" spans="1:5" s="10" customFormat="1" ht="18.75">
      <c r="A15" s="41" t="s">
        <v>58</v>
      </c>
      <c r="B15" s="39" t="s">
        <v>177</v>
      </c>
      <c r="C15" s="89"/>
      <c r="D15" s="89"/>
      <c r="E15" s="37"/>
    </row>
    <row r="16" spans="1:5" s="10" customFormat="1" ht="54.75" customHeight="1">
      <c r="A16" s="67" t="s">
        <v>60</v>
      </c>
      <c r="B16" s="39" t="s">
        <v>247</v>
      </c>
      <c r="C16" s="67">
        <v>0</v>
      </c>
      <c r="D16" s="67">
        <v>0</v>
      </c>
      <c r="E16" s="62"/>
    </row>
    <row r="17" spans="1:5" s="10" customFormat="1" ht="38.25">
      <c r="A17" s="47" t="s">
        <v>105</v>
      </c>
      <c r="B17" s="39" t="s">
        <v>238</v>
      </c>
      <c r="C17" s="82" t="s">
        <v>170</v>
      </c>
      <c r="D17" s="81" t="s">
        <v>170</v>
      </c>
      <c r="E17" s="45" t="s">
        <v>24</v>
      </c>
    </row>
    <row r="18" spans="1:5" s="10" customFormat="1" ht="38.25">
      <c r="A18" s="47" t="s">
        <v>106</v>
      </c>
      <c r="B18" s="39" t="s">
        <v>239</v>
      </c>
      <c r="C18" s="82">
        <v>0</v>
      </c>
      <c r="D18" s="81">
        <v>0</v>
      </c>
      <c r="E18" s="45"/>
    </row>
    <row r="19" spans="1:5" s="10" customFormat="1" ht="38.25">
      <c r="A19" s="419" t="s">
        <v>66</v>
      </c>
      <c r="B19" s="39" t="s">
        <v>240</v>
      </c>
      <c r="C19" s="67">
        <v>0</v>
      </c>
      <c r="D19" s="67">
        <v>0</v>
      </c>
      <c r="E19" s="62"/>
    </row>
    <row r="20" spans="1:5" s="10" customFormat="1" ht="129.75" customHeight="1">
      <c r="A20" s="420"/>
      <c r="B20" s="39" t="s">
        <v>204</v>
      </c>
      <c r="C20" s="92">
        <v>0</v>
      </c>
      <c r="D20" s="92">
        <v>1</v>
      </c>
      <c r="E20" s="91" t="s">
        <v>246</v>
      </c>
    </row>
    <row r="21" spans="1:5" s="11" customFormat="1" ht="18.75">
      <c r="A21" s="29"/>
      <c r="B21" s="65"/>
      <c r="C21" s="30"/>
      <c r="D21" s="30"/>
      <c r="E21" s="30"/>
    </row>
    <row r="22" spans="1:5" s="11" customFormat="1" ht="15.75">
      <c r="A22" s="29"/>
      <c r="B22" s="59" t="s">
        <v>182</v>
      </c>
      <c r="C22" s="60"/>
      <c r="D22" s="60"/>
      <c r="E22" s="60"/>
    </row>
    <row r="23" spans="1:5" s="10" customFormat="1" ht="16.5" customHeight="1">
      <c r="A23" s="12"/>
      <c r="B23" s="13"/>
      <c r="C23" s="61" t="s">
        <v>22</v>
      </c>
      <c r="D23" s="14"/>
      <c r="E23" s="61" t="s">
        <v>21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36" t="s">
        <v>92</v>
      </c>
    </row>
    <row r="2" ht="20.25" customHeight="1">
      <c r="E2" s="36" t="s">
        <v>162</v>
      </c>
    </row>
    <row r="3" ht="20.25" customHeight="1">
      <c r="E3" s="36" t="s">
        <v>244</v>
      </c>
    </row>
    <row r="4" ht="20.25" customHeight="1">
      <c r="E4" s="36"/>
    </row>
    <row r="5" spans="1:5" ht="15" customHeight="1">
      <c r="A5" s="25" t="s">
        <v>163</v>
      </c>
      <c r="B5" s="25"/>
      <c r="C5" s="25"/>
      <c r="D5" s="25"/>
      <c r="E5" s="25"/>
    </row>
    <row r="6" spans="1:5" ht="14.25" customHeight="1">
      <c r="A6" s="25" t="s">
        <v>164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5" t="s">
        <v>96</v>
      </c>
      <c r="B9" s="415" t="s">
        <v>31</v>
      </c>
      <c r="C9" s="34" t="s">
        <v>37</v>
      </c>
      <c r="D9" s="34"/>
      <c r="E9" s="415" t="s">
        <v>165</v>
      </c>
    </row>
    <row r="10" spans="1:5" s="9" customFormat="1" ht="30">
      <c r="A10" s="416"/>
      <c r="B10" s="416"/>
      <c r="C10" s="23" t="s">
        <v>166</v>
      </c>
      <c r="D10" s="23" t="s">
        <v>205</v>
      </c>
      <c r="E10" s="416"/>
    </row>
    <row r="11" spans="1:5" s="10" customFormat="1" ht="18.75">
      <c r="A11" s="35"/>
      <c r="B11" s="37" t="s">
        <v>206</v>
      </c>
      <c r="C11" s="35"/>
      <c r="D11" s="35"/>
      <c r="E11" s="62"/>
    </row>
    <row r="12" spans="1:5" s="10" customFormat="1" ht="20.25">
      <c r="A12" s="68" t="s">
        <v>159</v>
      </c>
      <c r="B12" s="40" t="s">
        <v>174</v>
      </c>
      <c r="C12" s="89"/>
      <c r="D12" s="89"/>
      <c r="E12" s="37"/>
    </row>
    <row r="13" spans="1:5" s="10" customFormat="1" ht="54" customHeight="1">
      <c r="A13" s="55" t="s">
        <v>97</v>
      </c>
      <c r="B13" s="69" t="s">
        <v>245</v>
      </c>
      <c r="C13" s="82" t="s">
        <v>170</v>
      </c>
      <c r="D13" s="81" t="s">
        <v>170</v>
      </c>
      <c r="E13" s="45" t="s">
        <v>24</v>
      </c>
    </row>
    <row r="14" spans="1:5" s="10" customFormat="1" ht="25.5">
      <c r="A14" s="56" t="s">
        <v>39</v>
      </c>
      <c r="B14" s="44" t="s">
        <v>146</v>
      </c>
      <c r="C14" s="90">
        <v>39</v>
      </c>
      <c r="D14" s="67">
        <v>28</v>
      </c>
      <c r="E14" s="62"/>
    </row>
    <row r="15" spans="1:5" s="10" customFormat="1" ht="38.25">
      <c r="A15" s="53" t="s">
        <v>52</v>
      </c>
      <c r="B15" s="54" t="s">
        <v>235</v>
      </c>
      <c r="C15" s="90">
        <v>345</v>
      </c>
      <c r="D15" s="67">
        <v>303</v>
      </c>
      <c r="E15" s="62"/>
    </row>
    <row r="16" spans="1:5" s="10" customFormat="1" ht="12.75">
      <c r="A16" s="53" t="s">
        <v>55</v>
      </c>
      <c r="B16" s="54" t="s">
        <v>207</v>
      </c>
      <c r="C16" s="67">
        <v>260</v>
      </c>
      <c r="D16" s="67">
        <v>122</v>
      </c>
      <c r="E16" s="62"/>
    </row>
    <row r="17" spans="1:5" s="10" customFormat="1" ht="18.75">
      <c r="A17" s="41" t="s">
        <v>58</v>
      </c>
      <c r="B17" s="39" t="s">
        <v>177</v>
      </c>
      <c r="C17" s="89"/>
      <c r="D17" s="89"/>
      <c r="E17" s="37"/>
    </row>
    <row r="18" spans="1:5" s="10" customFormat="1" ht="38.25">
      <c r="A18" s="35" t="s">
        <v>56</v>
      </c>
      <c r="B18" s="39" t="s">
        <v>142</v>
      </c>
      <c r="C18" s="67">
        <v>0</v>
      </c>
      <c r="D18" s="67">
        <v>0</v>
      </c>
      <c r="E18" s="62"/>
    </row>
    <row r="19" spans="1:5" s="10" customFormat="1" ht="18.75">
      <c r="A19" s="68" t="s">
        <v>209</v>
      </c>
      <c r="B19" s="40"/>
      <c r="C19" s="89"/>
      <c r="D19" s="89"/>
      <c r="E19" s="37"/>
    </row>
    <row r="20" spans="1:5" s="10" customFormat="1" ht="38.25">
      <c r="A20" s="35" t="s">
        <v>97</v>
      </c>
      <c r="B20" s="76" t="s">
        <v>210</v>
      </c>
      <c r="C20" s="90"/>
      <c r="D20" s="67"/>
      <c r="E20" s="45"/>
    </row>
    <row r="21" spans="1:5" s="10" customFormat="1" ht="51">
      <c r="A21" s="35" t="s">
        <v>99</v>
      </c>
      <c r="B21" s="39" t="s">
        <v>211</v>
      </c>
      <c r="C21" s="90"/>
      <c r="D21" s="67"/>
      <c r="E21" s="62"/>
    </row>
    <row r="22" spans="1:5" s="10" customFormat="1" ht="38.25">
      <c r="A22" s="35" t="s">
        <v>103</v>
      </c>
      <c r="B22" s="39" t="s">
        <v>212</v>
      </c>
      <c r="C22" s="90"/>
      <c r="D22" s="67"/>
      <c r="E22" s="62"/>
    </row>
    <row r="23" spans="1:5" s="10" customFormat="1" ht="12.75">
      <c r="A23" s="74"/>
      <c r="B23" s="13"/>
      <c r="C23" s="74"/>
      <c r="D23" s="74"/>
      <c r="E23" s="75"/>
    </row>
    <row r="24" spans="1:5" s="11" customFormat="1" ht="18.75">
      <c r="A24" s="29"/>
      <c r="B24" s="65"/>
      <c r="C24" s="30"/>
      <c r="D24" s="30"/>
      <c r="E24" s="30"/>
    </row>
    <row r="25" spans="1:5" s="11" customFormat="1" ht="15.75">
      <c r="A25" s="29"/>
      <c r="B25" s="59" t="s">
        <v>182</v>
      </c>
      <c r="C25" s="60"/>
      <c r="D25" s="60"/>
      <c r="E25" s="60"/>
    </row>
    <row r="26" spans="1:5" s="10" customFormat="1" ht="16.5" customHeight="1">
      <c r="A26" s="12"/>
      <c r="B26" s="13"/>
      <c r="C26" s="61" t="s">
        <v>22</v>
      </c>
      <c r="D26" s="14"/>
      <c r="E26" s="61" t="s">
        <v>21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36" t="s">
        <v>92</v>
      </c>
    </row>
    <row r="2" ht="20.25" customHeight="1">
      <c r="E2" s="36" t="s">
        <v>162</v>
      </c>
    </row>
    <row r="3" ht="20.25" customHeight="1">
      <c r="E3" s="36" t="s">
        <v>242</v>
      </c>
    </row>
    <row r="4" ht="20.25" customHeight="1">
      <c r="E4" s="36"/>
    </row>
    <row r="5" spans="1:5" ht="15.75">
      <c r="A5" s="25" t="s">
        <v>163</v>
      </c>
      <c r="B5" s="25"/>
      <c r="C5" s="25"/>
      <c r="D5" s="25"/>
      <c r="E5" s="25"/>
    </row>
    <row r="6" spans="1:5" ht="14.25" customHeight="1">
      <c r="A6" s="25" t="s">
        <v>164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5" t="s">
        <v>96</v>
      </c>
      <c r="B9" s="415" t="s">
        <v>31</v>
      </c>
      <c r="C9" s="34" t="s">
        <v>37</v>
      </c>
      <c r="D9" s="34"/>
      <c r="E9" s="415" t="s">
        <v>165</v>
      </c>
    </row>
    <row r="10" spans="1:5" s="9" customFormat="1" ht="30">
      <c r="A10" s="416"/>
      <c r="B10" s="416"/>
      <c r="C10" s="23" t="s">
        <v>166</v>
      </c>
      <c r="D10" s="23" t="s">
        <v>167</v>
      </c>
      <c r="E10" s="416"/>
    </row>
    <row r="11" spans="1:5" s="10" customFormat="1" ht="18.75">
      <c r="A11" s="35"/>
      <c r="B11" s="66" t="s">
        <v>208</v>
      </c>
      <c r="C11" s="35"/>
      <c r="D11" s="35"/>
      <c r="E11" s="62"/>
    </row>
    <row r="12" spans="1:5" s="10" customFormat="1" ht="20.25">
      <c r="A12" s="41" t="s">
        <v>159</v>
      </c>
      <c r="B12" s="39" t="s">
        <v>174</v>
      </c>
      <c r="C12" s="37"/>
      <c r="D12" s="37"/>
      <c r="E12" s="37"/>
    </row>
    <row r="13" spans="1:5" s="10" customFormat="1" ht="38.25">
      <c r="A13" s="35" t="s">
        <v>50</v>
      </c>
      <c r="B13" s="39" t="s">
        <v>153</v>
      </c>
      <c r="C13" s="67">
        <v>0</v>
      </c>
      <c r="D13" s="67">
        <v>0</v>
      </c>
      <c r="E13" s="62"/>
    </row>
    <row r="14" spans="1:5" s="11" customFormat="1" ht="18.75">
      <c r="A14" s="29"/>
      <c r="B14" s="65"/>
      <c r="C14" s="30"/>
      <c r="D14" s="30"/>
      <c r="E14" s="30"/>
    </row>
    <row r="15" spans="1:5" s="11" customFormat="1" ht="15.75">
      <c r="A15" s="29"/>
      <c r="B15" s="59" t="s">
        <v>182</v>
      </c>
      <c r="C15" s="60"/>
      <c r="D15" s="60"/>
      <c r="E15" s="60"/>
    </row>
    <row r="16" spans="1:5" s="10" customFormat="1" ht="16.5" customHeight="1">
      <c r="A16" s="12"/>
      <c r="B16" s="13"/>
      <c r="C16" s="61" t="s">
        <v>22</v>
      </c>
      <c r="D16" s="14"/>
      <c r="E16" s="61" t="s">
        <v>21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Normal="88" zoomScaleSheetLayoutView="100" workbookViewId="0" topLeftCell="A1">
      <selection activeCell="D24" sqref="D24"/>
    </sheetView>
  </sheetViews>
  <sheetFormatPr defaultColWidth="10.75390625" defaultRowHeight="12.75"/>
  <cols>
    <col min="1" max="1" width="11.625" style="2" customWidth="1"/>
    <col min="2" max="2" width="53.25390625" style="2" bestFit="1" customWidth="1"/>
    <col min="3" max="3" width="40.00390625" style="2" customWidth="1"/>
    <col min="4" max="4" width="49.875" style="2" customWidth="1"/>
    <col min="5" max="16384" width="10.75390625" style="2" customWidth="1"/>
  </cols>
  <sheetData>
    <row r="1" s="5" customFormat="1" ht="11.25" customHeight="1">
      <c r="D1" s="5" t="s">
        <v>92</v>
      </c>
    </row>
    <row r="2" s="5" customFormat="1" ht="11.25" customHeight="1">
      <c r="D2" s="5" t="s">
        <v>25</v>
      </c>
    </row>
    <row r="3" s="5" customFormat="1" ht="11.25" customHeight="1">
      <c r="D3" s="5" t="s">
        <v>26</v>
      </c>
    </row>
    <row r="4" s="5" customFormat="1" ht="11.25" customHeight="1">
      <c r="D4" s="5" t="s">
        <v>27</v>
      </c>
    </row>
    <row r="5" s="5" customFormat="1" ht="11.25" customHeight="1">
      <c r="D5" s="5" t="s">
        <v>28</v>
      </c>
    </row>
    <row r="6" s="5" customFormat="1" ht="11.25" customHeight="1">
      <c r="D6" s="5" t="s">
        <v>29</v>
      </c>
    </row>
    <row r="7" s="1" customFormat="1" ht="13.5" customHeight="1"/>
    <row r="8" s="1" customFormat="1" ht="13.5" customHeight="1"/>
    <row r="9" spans="1:4" s="1" customFormat="1" ht="18" customHeight="1">
      <c r="A9" s="319" t="s">
        <v>322</v>
      </c>
      <c r="B9" s="319"/>
      <c r="C9" s="319"/>
      <c r="D9" s="319"/>
    </row>
    <row r="10" s="1" customFormat="1" ht="16.5" customHeight="1"/>
    <row r="11" spans="1:4" s="3" customFormat="1" ht="32.25" customHeight="1">
      <c r="A11" s="318" t="s">
        <v>389</v>
      </c>
      <c r="B11" s="318"/>
      <c r="C11" s="318"/>
      <c r="D11" s="318"/>
    </row>
    <row r="12" s="1" customFormat="1" ht="13.5" customHeight="1" thickBot="1">
      <c r="D12" s="6"/>
    </row>
    <row r="13" spans="1:4" s="1" customFormat="1" ht="45.75" customHeight="1" thickBot="1">
      <c r="A13" s="148" t="s">
        <v>30</v>
      </c>
      <c r="B13" s="149" t="s">
        <v>93</v>
      </c>
      <c r="C13" s="149" t="s">
        <v>94</v>
      </c>
      <c r="D13" s="150" t="s">
        <v>95</v>
      </c>
    </row>
    <row r="14" spans="1:4" s="1" customFormat="1" ht="15.75" thickBot="1">
      <c r="A14" s="151">
        <v>1</v>
      </c>
      <c r="B14" s="152">
        <v>2</v>
      </c>
      <c r="C14" s="152">
        <v>3</v>
      </c>
      <c r="D14" s="153">
        <v>4</v>
      </c>
    </row>
    <row r="15" spans="1:4" s="1" customFormat="1" ht="15">
      <c r="A15" s="145">
        <f>'таб.1.1 (СОТиН)'!A13</f>
        <v>1</v>
      </c>
      <c r="B15" s="290" t="s">
        <v>369</v>
      </c>
      <c r="C15" s="146">
        <v>1</v>
      </c>
      <c r="D15" s="291">
        <v>190</v>
      </c>
    </row>
    <row r="16" spans="1:4" s="1" customFormat="1" ht="15">
      <c r="A16" s="144">
        <v>2</v>
      </c>
      <c r="B16" s="290" t="s">
        <v>370</v>
      </c>
      <c r="C16" s="146">
        <v>4</v>
      </c>
      <c r="D16" s="291">
        <v>230</v>
      </c>
    </row>
    <row r="17" spans="1:4" s="1" customFormat="1" ht="15">
      <c r="A17" s="145">
        <v>3</v>
      </c>
      <c r="B17" s="290" t="s">
        <v>371</v>
      </c>
      <c r="C17" s="146">
        <v>0</v>
      </c>
      <c r="D17" s="291">
        <v>0</v>
      </c>
    </row>
    <row r="18" spans="1:4" s="1" customFormat="1" ht="15">
      <c r="A18" s="145">
        <v>4</v>
      </c>
      <c r="B18" s="290" t="s">
        <v>372</v>
      </c>
      <c r="C18" s="146">
        <v>0</v>
      </c>
      <c r="D18" s="291">
        <v>0</v>
      </c>
    </row>
    <row r="19" spans="1:4" s="1" customFormat="1" ht="15">
      <c r="A19" s="144">
        <v>5</v>
      </c>
      <c r="B19" s="290" t="s">
        <v>373</v>
      </c>
      <c r="C19" s="146">
        <v>0</v>
      </c>
      <c r="D19" s="291">
        <v>0</v>
      </c>
    </row>
    <row r="20" spans="1:4" s="1" customFormat="1" ht="15">
      <c r="A20" s="145">
        <v>6</v>
      </c>
      <c r="B20" s="290" t="s">
        <v>374</v>
      </c>
      <c r="C20" s="146">
        <v>0</v>
      </c>
      <c r="D20" s="291">
        <v>0</v>
      </c>
    </row>
    <row r="21" spans="1:4" s="1" customFormat="1" ht="15">
      <c r="A21" s="144">
        <v>7</v>
      </c>
      <c r="B21" s="290" t="s">
        <v>375</v>
      </c>
      <c r="C21" s="146">
        <v>0</v>
      </c>
      <c r="D21" s="291">
        <v>0</v>
      </c>
    </row>
    <row r="22" spans="1:4" s="1" customFormat="1" ht="15">
      <c r="A22" s="145">
        <v>8</v>
      </c>
      <c r="B22" s="290" t="s">
        <v>376</v>
      </c>
      <c r="C22" s="146">
        <v>0</v>
      </c>
      <c r="D22" s="291">
        <v>0</v>
      </c>
    </row>
    <row r="23" spans="1:4" s="1" customFormat="1" ht="15">
      <c r="A23" s="144">
        <v>9</v>
      </c>
      <c r="B23" s="290" t="s">
        <v>377</v>
      </c>
      <c r="C23" s="146">
        <v>0</v>
      </c>
      <c r="D23" s="291">
        <v>0</v>
      </c>
    </row>
    <row r="24" spans="1:4" s="1" customFormat="1" ht="15">
      <c r="A24" s="145">
        <v>10</v>
      </c>
      <c r="B24" s="290" t="s">
        <v>378</v>
      </c>
      <c r="C24" s="146">
        <v>4</v>
      </c>
      <c r="D24" s="291">
        <v>136</v>
      </c>
    </row>
    <row r="25" spans="1:4" s="1" customFormat="1" ht="15">
      <c r="A25" s="144">
        <v>11</v>
      </c>
      <c r="B25" s="290" t="s">
        <v>379</v>
      </c>
      <c r="C25" s="146">
        <v>4</v>
      </c>
      <c r="D25" s="291">
        <v>95</v>
      </c>
    </row>
    <row r="26" spans="1:4" s="1" customFormat="1" ht="15">
      <c r="A26" s="145">
        <v>12</v>
      </c>
      <c r="B26" s="290" t="s">
        <v>380</v>
      </c>
      <c r="C26" s="146">
        <v>3</v>
      </c>
      <c r="D26" s="291">
        <v>116</v>
      </c>
    </row>
    <row r="27" spans="1:4" s="1" customFormat="1" ht="15.75" thickBot="1">
      <c r="A27" s="254" t="s">
        <v>312</v>
      </c>
      <c r="B27" s="257"/>
      <c r="C27" s="257">
        <f>SUM(C15:C26)</f>
        <v>16</v>
      </c>
      <c r="D27" s="258">
        <f>SUM(D15:D26)</f>
        <v>767</v>
      </c>
    </row>
    <row r="28" spans="1:4" s="1" customFormat="1" ht="15">
      <c r="A28" s="233"/>
      <c r="B28" s="233"/>
      <c r="C28" s="233"/>
      <c r="D28" s="233"/>
    </row>
    <row r="29" spans="1:4" s="1" customFormat="1" ht="36" customHeight="1">
      <c r="A29" s="233"/>
      <c r="B29" s="233"/>
      <c r="C29" s="233"/>
      <c r="D29" s="233"/>
    </row>
    <row r="30" spans="1:4" s="1" customFormat="1" ht="15">
      <c r="A30" s="77"/>
      <c r="B30" s="78"/>
      <c r="C30" s="79"/>
      <c r="D30" s="78"/>
    </row>
    <row r="31" spans="1:8" s="115" customFormat="1" ht="15.75">
      <c r="A31" s="227"/>
      <c r="B31" s="255" t="s">
        <v>323</v>
      </c>
      <c r="C31" s="228"/>
      <c r="D31" s="256" t="s">
        <v>381</v>
      </c>
      <c r="E31" s="119"/>
      <c r="F31" s="116"/>
      <c r="H31" s="117"/>
    </row>
    <row r="32" s="1" customFormat="1" ht="15"/>
    <row r="33" s="1" customFormat="1" ht="15.75" customHeight="1">
      <c r="B33" s="5"/>
    </row>
  </sheetData>
  <sheetProtection/>
  <mergeCells count="2">
    <mergeCell ref="A11:D11"/>
    <mergeCell ref="A9:D9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view="pageBreakPreview" zoomScaleNormal="95" zoomScaleSheetLayoutView="100" workbookViewId="0" topLeftCell="A1">
      <selection activeCell="B7" sqref="B7"/>
    </sheetView>
  </sheetViews>
  <sheetFormatPr defaultColWidth="10.75390625" defaultRowHeight="12.75"/>
  <cols>
    <col min="1" max="1" width="104.375" style="2" customWidth="1"/>
    <col min="2" max="2" width="34.375" style="2" customWidth="1"/>
    <col min="3" max="3" width="10.75390625" style="2" customWidth="1"/>
    <col min="4" max="16384" width="10.75390625" style="2" customWidth="1"/>
  </cols>
  <sheetData>
    <row r="1" s="1" customFormat="1" ht="15"/>
    <row r="2" spans="1:2" s="3" customFormat="1" ht="15.75">
      <c r="A2" s="320" t="s">
        <v>90</v>
      </c>
      <c r="B2" s="320"/>
    </row>
    <row r="3" spans="1:2" s="1" customFormat="1" ht="15">
      <c r="A3" s="321"/>
      <c r="B3" s="321"/>
    </row>
    <row r="4" spans="1:2" s="5" customFormat="1" ht="15.75">
      <c r="A4" s="322" t="s">
        <v>322</v>
      </c>
      <c r="B4" s="322"/>
    </row>
    <row r="5" s="1" customFormat="1" ht="13.5" customHeight="1" thickBot="1"/>
    <row r="6" spans="1:2" s="1" customFormat="1" ht="15">
      <c r="A6" s="131" t="s">
        <v>390</v>
      </c>
      <c r="B6" s="226">
        <f>'1.1'!D16</f>
        <v>230</v>
      </c>
    </row>
    <row r="7" spans="1:2" s="1" customFormat="1" ht="16.5">
      <c r="A7" s="72" t="s">
        <v>91</v>
      </c>
      <c r="B7" s="124">
        <f>'1.1'!C27</f>
        <v>16</v>
      </c>
    </row>
    <row r="8" spans="1:2" s="1" customFormat="1" ht="17.25" thickBot="1">
      <c r="A8" s="73" t="s">
        <v>32</v>
      </c>
      <c r="B8" s="292">
        <f>B7/B6</f>
        <v>0.06956521739130435</v>
      </c>
    </row>
    <row r="9" spans="1:2" s="1" customFormat="1" ht="15">
      <c r="A9" s="70"/>
      <c r="B9" s="235"/>
    </row>
    <row r="10" spans="1:2" s="1" customFormat="1" ht="15">
      <c r="A10" s="70"/>
      <c r="B10" s="235"/>
    </row>
    <row r="11" spans="1:2" s="1" customFormat="1" ht="15">
      <c r="A11" s="70"/>
      <c r="B11" s="71"/>
    </row>
    <row r="12" spans="1:2" s="1" customFormat="1" ht="15">
      <c r="A12" s="70"/>
      <c r="B12" s="71"/>
    </row>
    <row r="13" spans="1:8" s="115" customFormat="1" ht="30" customHeight="1">
      <c r="A13" s="234" t="str">
        <f>'1.1'!B31</f>
        <v>Директор ООО "Кубаньэлектросеть"</v>
      </c>
      <c r="B13" s="229" t="str">
        <f>'1.1'!D31</f>
        <v>В.А. Черкашин</v>
      </c>
      <c r="C13" s="228"/>
      <c r="E13" s="119"/>
      <c r="F13" s="116"/>
      <c r="H13" s="117"/>
    </row>
    <row r="14" ht="3" customHeight="1"/>
  </sheetData>
  <sheetProtection/>
  <mergeCells count="3">
    <mergeCell ref="A2:B2"/>
    <mergeCell ref="A3:B3"/>
    <mergeCell ref="A4:B4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"/>
  <sheetViews>
    <sheetView view="pageBreakPreview" zoomScaleNormal="95" zoomScaleSheetLayoutView="100" workbookViewId="0" topLeftCell="A1">
      <selection activeCell="F9" sqref="F9"/>
    </sheetView>
  </sheetViews>
  <sheetFormatPr defaultColWidth="10.75390625" defaultRowHeight="12.75"/>
  <cols>
    <col min="1" max="1" width="45.25390625" style="2" customWidth="1"/>
    <col min="2" max="3" width="32.25390625" style="2" customWidth="1"/>
    <col min="4" max="8" width="9.75390625" style="2" customWidth="1"/>
    <col min="9" max="16384" width="10.75390625" style="2" customWidth="1"/>
  </cols>
  <sheetData>
    <row r="1" s="236" customFormat="1" ht="12.75" customHeight="1"/>
    <row r="2" spans="1:8" s="237" customFormat="1" ht="31.5" customHeight="1">
      <c r="A2" s="327" t="s">
        <v>86</v>
      </c>
      <c r="B2" s="327"/>
      <c r="C2" s="327"/>
      <c r="D2" s="327"/>
      <c r="E2" s="327"/>
      <c r="F2" s="327"/>
      <c r="G2" s="327"/>
      <c r="H2" s="327"/>
    </row>
    <row r="3" spans="1:8" s="238" customFormat="1" ht="15">
      <c r="A3" s="332" t="str">
        <f>'1.2'!A4:B4</f>
        <v>ООО "Кубаньэлектросеть"</v>
      </c>
      <c r="B3" s="332"/>
      <c r="C3" s="332"/>
      <c r="D3" s="332"/>
      <c r="E3" s="332"/>
      <c r="F3" s="332"/>
      <c r="G3" s="332"/>
      <c r="H3" s="332"/>
    </row>
    <row r="4" spans="1:6" s="241" customFormat="1" ht="12.75" customHeight="1">
      <c r="A4" s="239" t="s">
        <v>87</v>
      </c>
      <c r="B4" s="240"/>
      <c r="C4" s="240"/>
      <c r="D4" s="240"/>
      <c r="E4" s="240"/>
      <c r="F4" s="240"/>
    </row>
    <row r="5" s="238" customFormat="1" ht="13.5" customHeight="1" thickBot="1"/>
    <row r="6" spans="1:8" s="238" customFormat="1" ht="26.25" customHeight="1">
      <c r="A6" s="328" t="s">
        <v>88</v>
      </c>
      <c r="B6" s="325" t="s">
        <v>296</v>
      </c>
      <c r="C6" s="325" t="s">
        <v>89</v>
      </c>
      <c r="D6" s="325" t="s">
        <v>391</v>
      </c>
      <c r="E6" s="325" t="s">
        <v>382</v>
      </c>
      <c r="F6" s="325" t="s">
        <v>383</v>
      </c>
      <c r="G6" s="325" t="s">
        <v>384</v>
      </c>
      <c r="H6" s="323" t="s">
        <v>385</v>
      </c>
    </row>
    <row r="7" spans="1:8" s="238" customFormat="1" ht="41.25" customHeight="1" thickBot="1">
      <c r="A7" s="329"/>
      <c r="B7" s="330"/>
      <c r="C7" s="330"/>
      <c r="D7" s="326"/>
      <c r="E7" s="326"/>
      <c r="F7" s="326"/>
      <c r="G7" s="326"/>
      <c r="H7" s="324"/>
    </row>
    <row r="8" spans="1:8" s="238" customFormat="1" ht="60.75" thickBot="1">
      <c r="A8" s="247" t="s">
        <v>318</v>
      </c>
      <c r="B8" s="242" t="s">
        <v>315</v>
      </c>
      <c r="C8" s="248" t="s">
        <v>313</v>
      </c>
      <c r="D8" s="243">
        <f>'1.2'!B8</f>
        <v>0.06956521739130435</v>
      </c>
      <c r="E8" s="243">
        <v>0.2786885245901639</v>
      </c>
      <c r="F8" s="243">
        <v>0.2786885245901639</v>
      </c>
      <c r="G8" s="243">
        <v>0.2786885245901639</v>
      </c>
      <c r="H8" s="311">
        <f>G8</f>
        <v>0.2786885245901639</v>
      </c>
    </row>
    <row r="9" spans="1:8" s="238" customFormat="1" ht="60.75" thickBot="1">
      <c r="A9" s="247" t="s">
        <v>319</v>
      </c>
      <c r="B9" s="242" t="s">
        <v>316</v>
      </c>
      <c r="C9" s="248" t="s">
        <v>313</v>
      </c>
      <c r="D9" s="245">
        <v>0</v>
      </c>
      <c r="E9" s="245">
        <f>D9</f>
        <v>0</v>
      </c>
      <c r="F9" s="245">
        <v>0</v>
      </c>
      <c r="G9" s="245">
        <v>0</v>
      </c>
      <c r="H9" s="312">
        <v>0</v>
      </c>
    </row>
    <row r="10" spans="1:8" s="238" customFormat="1" ht="90.75" thickBot="1">
      <c r="A10" s="247" t="s">
        <v>320</v>
      </c>
      <c r="B10" s="244" t="s">
        <v>317</v>
      </c>
      <c r="C10" s="249" t="s">
        <v>321</v>
      </c>
      <c r="D10" s="246">
        <f>0.1*'2.1'!G41+0.7*'2.2'!G32+0.2*'2.3'!G31</f>
        <v>2</v>
      </c>
      <c r="E10" s="246">
        <f>D10</f>
        <v>2</v>
      </c>
      <c r="F10" s="246">
        <f>D10</f>
        <v>2</v>
      </c>
      <c r="G10" s="246">
        <f>F10</f>
        <v>2</v>
      </c>
      <c r="H10" s="313">
        <f>G10</f>
        <v>2</v>
      </c>
    </row>
    <row r="11" spans="1:8" s="241" customFormat="1" ht="26.25" customHeight="1" thickBot="1">
      <c r="A11" s="333" t="s">
        <v>283</v>
      </c>
      <c r="B11" s="334"/>
      <c r="C11" s="334"/>
      <c r="D11" s="334"/>
      <c r="E11" s="334"/>
      <c r="F11" s="334"/>
      <c r="G11" s="334"/>
      <c r="H11" s="335"/>
    </row>
    <row r="12" spans="1:4" s="1" customFormat="1" ht="30.75" customHeight="1">
      <c r="A12" s="331"/>
      <c r="B12" s="331"/>
      <c r="C12" s="331"/>
      <c r="D12" s="309"/>
    </row>
    <row r="13" spans="1:8" s="115" customFormat="1" ht="22.5" customHeight="1">
      <c r="A13" s="228" t="str">
        <f>'1.2'!A13</f>
        <v>Директор ООО "Кубаньэлектросеть"</v>
      </c>
      <c r="C13" s="229" t="str">
        <f>'1.2'!B13</f>
        <v>В.А. Черкашин</v>
      </c>
      <c r="D13" s="229"/>
      <c r="E13" s="119"/>
      <c r="F13" s="116"/>
      <c r="H13" s="117"/>
    </row>
    <row r="14" s="1" customFormat="1" ht="15"/>
  </sheetData>
  <sheetProtection/>
  <mergeCells count="12">
    <mergeCell ref="A12:C12"/>
    <mergeCell ref="A3:H3"/>
    <mergeCell ref="A11:H11"/>
    <mergeCell ref="D6:D7"/>
    <mergeCell ref="F6:F7"/>
    <mergeCell ref="G6:G7"/>
    <mergeCell ref="H6:H7"/>
    <mergeCell ref="E6:E7"/>
    <mergeCell ref="A2:H2"/>
    <mergeCell ref="A6:A7"/>
    <mergeCell ref="B6:B7"/>
    <mergeCell ref="C6:C7"/>
  </mergeCells>
  <printOptions horizontalCentered="1"/>
  <pageMargins left="0.1968503937007874" right="0.1968503937007874" top="1.1811023622047245" bottom="0.3937007874015748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Normal="87" zoomScaleSheetLayoutView="100" zoomScalePageLayoutView="0" workbookViewId="0" topLeftCell="A1">
      <selection activeCell="B34" sqref="B34"/>
    </sheetView>
  </sheetViews>
  <sheetFormatPr defaultColWidth="10.75390625" defaultRowHeight="12.75" outlineLevelCol="1"/>
  <cols>
    <col min="1" max="1" width="4.625" style="2" customWidth="1"/>
    <col min="2" max="2" width="53.125" style="2" customWidth="1"/>
    <col min="3" max="3" width="25.75390625" style="2" customWidth="1"/>
    <col min="4" max="4" width="23.375" style="2" customWidth="1" outlineLevel="1"/>
    <col min="5" max="5" width="14.75390625" style="2" customWidth="1" outlineLevel="1"/>
    <col min="6" max="6" width="16.00390625" style="2" customWidth="1" outlineLevel="1"/>
    <col min="7" max="7" width="16.375" style="2" customWidth="1" outlineLevel="1"/>
    <col min="8" max="16384" width="10.75390625" style="2" customWidth="1"/>
  </cols>
  <sheetData>
    <row r="1" s="5" customFormat="1" ht="12" customHeight="1">
      <c r="E1" s="5" t="s">
        <v>79</v>
      </c>
    </row>
    <row r="2" s="5" customFormat="1" ht="12">
      <c r="E2" s="5" t="s">
        <v>25</v>
      </c>
    </row>
    <row r="3" s="5" customFormat="1" ht="12">
      <c r="E3" s="5" t="s">
        <v>26</v>
      </c>
    </row>
    <row r="4" s="11" customFormat="1" ht="12">
      <c r="E4" s="5" t="s">
        <v>27</v>
      </c>
    </row>
    <row r="5" s="11" customFormat="1" ht="12">
      <c r="E5" s="5" t="s">
        <v>28</v>
      </c>
    </row>
    <row r="6" s="11" customFormat="1" ht="12">
      <c r="E6" s="5" t="s">
        <v>29</v>
      </c>
    </row>
    <row r="7" s="11" customFormat="1" ht="15" customHeight="1"/>
    <row r="8" spans="1:7" s="18" customFormat="1" ht="15.75">
      <c r="A8" s="25" t="s">
        <v>80</v>
      </c>
      <c r="B8" s="25"/>
      <c r="C8" s="25"/>
      <c r="D8" s="25"/>
      <c r="E8" s="25"/>
      <c r="F8" s="25"/>
      <c r="G8" s="25"/>
    </row>
    <row r="9" spans="1:7" s="18" customFormat="1" ht="15" customHeight="1">
      <c r="A9" s="25" t="s">
        <v>81</v>
      </c>
      <c r="B9" s="25"/>
      <c r="C9" s="25"/>
      <c r="D9" s="25"/>
      <c r="E9" s="25"/>
      <c r="F9" s="25"/>
      <c r="G9" s="25"/>
    </row>
    <row r="10" spans="1:7" s="18" customFormat="1" ht="15" customHeight="1">
      <c r="A10" s="25" t="s">
        <v>82</v>
      </c>
      <c r="B10" s="25"/>
      <c r="C10" s="25"/>
      <c r="D10" s="25"/>
      <c r="E10" s="25"/>
      <c r="F10" s="25"/>
      <c r="G10" s="25"/>
    </row>
    <row r="11" ht="8.25" customHeight="1"/>
    <row r="12" spans="1:7" ht="15.75">
      <c r="A12" s="25" t="s">
        <v>83</v>
      </c>
      <c r="B12" s="25"/>
      <c r="C12" s="25"/>
      <c r="D12" s="25"/>
      <c r="E12" s="25"/>
      <c r="F12" s="25"/>
      <c r="G12" s="25"/>
    </row>
    <row r="13" spans="1:7" s="7" customFormat="1" ht="16.5" customHeight="1">
      <c r="A13" s="336" t="str">
        <f>'1.3'!A3:H3</f>
        <v>ООО "Кубаньэлектросеть"</v>
      </c>
      <c r="B13" s="336"/>
      <c r="C13" s="336"/>
      <c r="D13" s="336"/>
      <c r="E13" s="336"/>
      <c r="F13" s="336"/>
      <c r="G13" s="336"/>
    </row>
    <row r="14" spans="2:7" s="8" customFormat="1" ht="13.5" customHeight="1">
      <c r="B14" s="24" t="s">
        <v>36</v>
      </c>
      <c r="C14" s="24"/>
      <c r="D14" s="24"/>
      <c r="E14" s="24"/>
      <c r="F14" s="24"/>
      <c r="G14" s="24"/>
    </row>
    <row r="15" ht="16.5" customHeight="1" thickBot="1"/>
    <row r="16" spans="1:7" s="15" customFormat="1" ht="15">
      <c r="A16" s="339" t="s">
        <v>96</v>
      </c>
      <c r="B16" s="343" t="s">
        <v>84</v>
      </c>
      <c r="C16" s="343" t="s">
        <v>23</v>
      </c>
      <c r="D16" s="343"/>
      <c r="E16" s="343" t="s">
        <v>71</v>
      </c>
      <c r="F16" s="343" t="s">
        <v>215</v>
      </c>
      <c r="G16" s="345" t="s">
        <v>72</v>
      </c>
    </row>
    <row r="17" spans="1:7" s="15" customFormat="1" ht="30.75" thickBot="1">
      <c r="A17" s="340"/>
      <c r="B17" s="347"/>
      <c r="C17" s="164" t="s">
        <v>214</v>
      </c>
      <c r="D17" s="164" t="s">
        <v>73</v>
      </c>
      <c r="E17" s="344"/>
      <c r="F17" s="344"/>
      <c r="G17" s="346"/>
    </row>
    <row r="18" spans="1:7" s="16" customFormat="1" ht="15.75" thickBot="1">
      <c r="A18" s="341">
        <v>1</v>
      </c>
      <c r="B18" s="342"/>
      <c r="C18" s="162">
        <v>2</v>
      </c>
      <c r="D18" s="162">
        <v>3</v>
      </c>
      <c r="E18" s="162">
        <v>4</v>
      </c>
      <c r="F18" s="162">
        <v>5</v>
      </c>
      <c r="G18" s="163">
        <v>6</v>
      </c>
    </row>
    <row r="19" spans="1:7" ht="45">
      <c r="A19" s="160" t="s">
        <v>97</v>
      </c>
      <c r="B19" s="161" t="s">
        <v>284</v>
      </c>
      <c r="C19" s="293" t="s">
        <v>24</v>
      </c>
      <c r="D19" s="293" t="s">
        <v>24</v>
      </c>
      <c r="E19" s="293" t="s">
        <v>24</v>
      </c>
      <c r="F19" s="294" t="s">
        <v>24</v>
      </c>
      <c r="G19" s="295" t="s">
        <v>24</v>
      </c>
    </row>
    <row r="20" spans="1:7" ht="15">
      <c r="A20" s="155"/>
      <c r="B20" s="113" t="s">
        <v>78</v>
      </c>
      <c r="C20" s="296"/>
      <c r="D20" s="296"/>
      <c r="E20" s="296"/>
      <c r="F20" s="120"/>
      <c r="G20" s="295" t="s">
        <v>24</v>
      </c>
    </row>
    <row r="21" spans="1:7" s="17" customFormat="1" ht="60">
      <c r="A21" s="156" t="s">
        <v>98</v>
      </c>
      <c r="B21" s="123" t="s">
        <v>161</v>
      </c>
      <c r="C21" s="297">
        <v>0.3</v>
      </c>
      <c r="D21" s="297">
        <v>0.3</v>
      </c>
      <c r="E21" s="296">
        <f>C21/D21*100</f>
        <v>100</v>
      </c>
      <c r="F21" s="120" t="s">
        <v>74</v>
      </c>
      <c r="G21" s="295">
        <v>2</v>
      </c>
    </row>
    <row r="22" spans="1:7" s="17" customFormat="1" ht="75">
      <c r="A22" s="156" t="s">
        <v>119</v>
      </c>
      <c r="B22" s="114" t="s">
        <v>285</v>
      </c>
      <c r="C22" s="296">
        <v>1</v>
      </c>
      <c r="D22" s="296">
        <v>1</v>
      </c>
      <c r="E22" s="296">
        <f>C22/D22*100</f>
        <v>100</v>
      </c>
      <c r="F22" s="120" t="s">
        <v>74</v>
      </c>
      <c r="G22" s="295">
        <v>2</v>
      </c>
    </row>
    <row r="23" spans="1:7" ht="15">
      <c r="A23" s="155"/>
      <c r="B23" s="113" t="s">
        <v>85</v>
      </c>
      <c r="C23" s="296"/>
      <c r="D23" s="296"/>
      <c r="E23" s="296"/>
      <c r="F23" s="120"/>
      <c r="G23" s="295" t="s">
        <v>24</v>
      </c>
    </row>
    <row r="24" spans="1:7" ht="30">
      <c r="A24" s="154" t="s">
        <v>112</v>
      </c>
      <c r="B24" s="113" t="s">
        <v>116</v>
      </c>
      <c r="C24" s="296">
        <v>1</v>
      </c>
      <c r="D24" s="296">
        <v>1</v>
      </c>
      <c r="E24" s="296">
        <f>C24/D24*100</f>
        <v>100</v>
      </c>
      <c r="F24" s="120" t="s">
        <v>24</v>
      </c>
      <c r="G24" s="295">
        <v>2</v>
      </c>
    </row>
    <row r="25" spans="1:7" ht="60">
      <c r="A25" s="154" t="s">
        <v>113</v>
      </c>
      <c r="B25" s="113" t="s">
        <v>117</v>
      </c>
      <c r="C25" s="296">
        <v>1</v>
      </c>
      <c r="D25" s="296">
        <v>1</v>
      </c>
      <c r="E25" s="296">
        <f>C25/D25*100</f>
        <v>100</v>
      </c>
      <c r="F25" s="120" t="s">
        <v>24</v>
      </c>
      <c r="G25" s="295">
        <v>2</v>
      </c>
    </row>
    <row r="26" spans="1:7" ht="30">
      <c r="A26" s="154" t="s">
        <v>114</v>
      </c>
      <c r="B26" s="113" t="s">
        <v>118</v>
      </c>
      <c r="C26" s="296">
        <v>1</v>
      </c>
      <c r="D26" s="296">
        <v>1</v>
      </c>
      <c r="E26" s="296">
        <f>C26/D26*100</f>
        <v>100</v>
      </c>
      <c r="F26" s="120" t="s">
        <v>24</v>
      </c>
      <c r="G26" s="295">
        <v>2</v>
      </c>
    </row>
    <row r="27" spans="1:7" ht="45">
      <c r="A27" s="154" t="s">
        <v>115</v>
      </c>
      <c r="B27" s="113" t="s">
        <v>286</v>
      </c>
      <c r="C27" s="296">
        <v>0</v>
      </c>
      <c r="D27" s="296">
        <v>0</v>
      </c>
      <c r="E27" s="296">
        <v>0</v>
      </c>
      <c r="F27" s="120" t="s">
        <v>24</v>
      </c>
      <c r="G27" s="295" t="s">
        <v>24</v>
      </c>
    </row>
    <row r="28" spans="1:7" ht="45">
      <c r="A28" s="156" t="s">
        <v>99</v>
      </c>
      <c r="B28" s="113" t="s">
        <v>287</v>
      </c>
      <c r="C28" s="296">
        <v>1</v>
      </c>
      <c r="D28" s="296">
        <v>1</v>
      </c>
      <c r="E28" s="296">
        <f>C28/D28*100</f>
        <v>100</v>
      </c>
      <c r="F28" s="120" t="s">
        <v>24</v>
      </c>
      <c r="G28" s="295">
        <v>2</v>
      </c>
    </row>
    <row r="29" spans="1:7" ht="15">
      <c r="A29" s="155"/>
      <c r="B29" s="113" t="s">
        <v>75</v>
      </c>
      <c r="C29" s="296"/>
      <c r="D29" s="296"/>
      <c r="E29" s="296"/>
      <c r="F29" s="120"/>
      <c r="G29" s="295"/>
    </row>
    <row r="30" spans="1:7" s="17" customFormat="1" ht="45">
      <c r="A30" s="156" t="s">
        <v>100</v>
      </c>
      <c r="B30" s="114" t="s">
        <v>143</v>
      </c>
      <c r="C30" s="296">
        <v>1</v>
      </c>
      <c r="D30" s="296">
        <v>1</v>
      </c>
      <c r="E30" s="296">
        <f>C30/D30*100</f>
        <v>100</v>
      </c>
      <c r="F30" s="120" t="s">
        <v>74</v>
      </c>
      <c r="G30" s="295">
        <v>2</v>
      </c>
    </row>
    <row r="31" spans="1:7" s="17" customFormat="1" ht="60">
      <c r="A31" s="156" t="s">
        <v>101</v>
      </c>
      <c r="B31" s="114" t="s">
        <v>144</v>
      </c>
      <c r="C31" s="296">
        <v>0</v>
      </c>
      <c r="D31" s="296">
        <v>0</v>
      </c>
      <c r="E31" s="296"/>
      <c r="F31" s="120" t="s">
        <v>74</v>
      </c>
      <c r="G31" s="295"/>
    </row>
    <row r="32" spans="1:7" s="17" customFormat="1" ht="48" customHeight="1">
      <c r="A32" s="156" t="s">
        <v>102</v>
      </c>
      <c r="B32" s="114" t="s">
        <v>145</v>
      </c>
      <c r="C32" s="296">
        <v>0</v>
      </c>
      <c r="D32" s="296">
        <v>0</v>
      </c>
      <c r="E32" s="296"/>
      <c r="F32" s="120" t="s">
        <v>74</v>
      </c>
      <c r="G32" s="295"/>
    </row>
    <row r="33" spans="1:7" ht="60">
      <c r="A33" s="156" t="s">
        <v>103</v>
      </c>
      <c r="B33" s="113" t="s">
        <v>288</v>
      </c>
      <c r="C33" s="296">
        <v>1</v>
      </c>
      <c r="D33" s="296">
        <v>1</v>
      </c>
      <c r="E33" s="296">
        <v>100</v>
      </c>
      <c r="F33" s="120" t="s">
        <v>74</v>
      </c>
      <c r="G33" s="295">
        <v>2</v>
      </c>
    </row>
    <row r="34" spans="1:7" ht="75">
      <c r="A34" s="156" t="s">
        <v>104</v>
      </c>
      <c r="B34" s="113" t="s">
        <v>111</v>
      </c>
      <c r="C34" s="296">
        <v>1</v>
      </c>
      <c r="D34" s="296">
        <v>1</v>
      </c>
      <c r="E34" s="296">
        <v>100</v>
      </c>
      <c r="F34" s="120" t="s">
        <v>74</v>
      </c>
      <c r="G34" s="295">
        <v>2</v>
      </c>
    </row>
    <row r="35" spans="1:7" s="7" customFormat="1" ht="45">
      <c r="A35" s="157" t="s">
        <v>105</v>
      </c>
      <c r="B35" s="125" t="s">
        <v>297</v>
      </c>
      <c r="C35" s="296">
        <v>1</v>
      </c>
      <c r="D35" s="296">
        <v>1</v>
      </c>
      <c r="E35" s="296">
        <v>100</v>
      </c>
      <c r="F35" s="296" t="s">
        <v>76</v>
      </c>
      <c r="G35" s="172">
        <v>2</v>
      </c>
    </row>
    <row r="36" spans="1:7" s="7" customFormat="1" ht="90">
      <c r="A36" s="157" t="s">
        <v>106</v>
      </c>
      <c r="B36" s="123" t="s">
        <v>289</v>
      </c>
      <c r="C36" s="296">
        <v>0</v>
      </c>
      <c r="D36" s="296">
        <v>0</v>
      </c>
      <c r="E36" s="296">
        <v>0</v>
      </c>
      <c r="F36" s="296"/>
      <c r="G36" s="172"/>
    </row>
    <row r="37" spans="1:7" ht="60">
      <c r="A37" s="156" t="s">
        <v>107</v>
      </c>
      <c r="B37" s="113" t="s">
        <v>298</v>
      </c>
      <c r="C37" s="296" t="s">
        <v>24</v>
      </c>
      <c r="D37" s="296" t="s">
        <v>24</v>
      </c>
      <c r="E37" s="296" t="s">
        <v>24</v>
      </c>
      <c r="F37" s="120" t="s">
        <v>24</v>
      </c>
      <c r="G37" s="295"/>
    </row>
    <row r="38" spans="1:7" ht="15">
      <c r="A38" s="155"/>
      <c r="B38" s="113" t="s">
        <v>75</v>
      </c>
      <c r="C38" s="296"/>
      <c r="D38" s="296"/>
      <c r="E38" s="296"/>
      <c r="F38" s="120"/>
      <c r="G38" s="295"/>
    </row>
    <row r="39" spans="1:7" s="17" customFormat="1" ht="60">
      <c r="A39" s="156" t="s">
        <v>108</v>
      </c>
      <c r="B39" s="114" t="s">
        <v>290</v>
      </c>
      <c r="C39" s="297">
        <v>0</v>
      </c>
      <c r="D39" s="297">
        <v>0</v>
      </c>
      <c r="E39" s="296">
        <v>0</v>
      </c>
      <c r="F39" s="120" t="s">
        <v>76</v>
      </c>
      <c r="G39" s="295"/>
    </row>
    <row r="40" spans="1:7" s="17" customFormat="1" ht="90">
      <c r="A40" s="156" t="s">
        <v>109</v>
      </c>
      <c r="B40" s="114" t="s">
        <v>291</v>
      </c>
      <c r="C40" s="298">
        <v>0</v>
      </c>
      <c r="D40" s="298">
        <v>0</v>
      </c>
      <c r="E40" s="296">
        <v>0</v>
      </c>
      <c r="F40" s="120" t="s">
        <v>76</v>
      </c>
      <c r="G40" s="295"/>
    </row>
    <row r="41" spans="1:7" ht="30.75" thickBot="1">
      <c r="A41" s="158" t="s">
        <v>110</v>
      </c>
      <c r="B41" s="159" t="s">
        <v>120</v>
      </c>
      <c r="C41" s="299" t="s">
        <v>24</v>
      </c>
      <c r="D41" s="299" t="s">
        <v>24</v>
      </c>
      <c r="E41" s="299" t="s">
        <v>24</v>
      </c>
      <c r="F41" s="300" t="s">
        <v>24</v>
      </c>
      <c r="G41" s="301">
        <v>2</v>
      </c>
    </row>
    <row r="42" spans="2:7" ht="30" customHeight="1">
      <c r="B42" s="338"/>
      <c r="C42" s="338"/>
      <c r="D42" s="338"/>
      <c r="E42" s="338"/>
      <c r="F42" s="338"/>
      <c r="G42" s="338"/>
    </row>
    <row r="47" spans="1:8" s="115" customFormat="1" ht="30" customHeight="1">
      <c r="A47" s="337" t="str">
        <f>'1.3'!A13</f>
        <v>Директор ООО "Кубаньэлектросеть"</v>
      </c>
      <c r="B47" s="337"/>
      <c r="D47" s="229" t="str">
        <f>'1.3'!C13</f>
        <v>В.А. Черкашин</v>
      </c>
      <c r="E47" s="119"/>
      <c r="F47" s="116"/>
      <c r="H47" s="117"/>
    </row>
  </sheetData>
  <sheetProtection/>
  <mergeCells count="10">
    <mergeCell ref="A13:G13"/>
    <mergeCell ref="A47:B47"/>
    <mergeCell ref="B42:G42"/>
    <mergeCell ref="A16:A17"/>
    <mergeCell ref="A18:B18"/>
    <mergeCell ref="C16:D16"/>
    <mergeCell ref="F16:F17"/>
    <mergeCell ref="G16:G17"/>
    <mergeCell ref="B16:B17"/>
    <mergeCell ref="E16:E17"/>
  </mergeCells>
  <printOptions horizontalCentered="1"/>
  <pageMargins left="0.7874015748031497" right="0.1968503937007874" top="0.3937007874015748" bottom="0.1968503937007874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7"/>
  <sheetViews>
    <sheetView view="pageBreakPreview" zoomScaleNormal="91" zoomScaleSheetLayoutView="100" zoomScalePageLayoutView="0" workbookViewId="0" topLeftCell="A28">
      <selection activeCell="B17" sqref="B17"/>
    </sheetView>
  </sheetViews>
  <sheetFormatPr defaultColWidth="10.75390625" defaultRowHeight="12.75" outlineLevelCol="1"/>
  <cols>
    <col min="1" max="1" width="6.25390625" style="27" customWidth="1"/>
    <col min="2" max="2" width="63.875" style="7" customWidth="1"/>
    <col min="3" max="3" width="14.375" style="7" customWidth="1"/>
    <col min="4" max="4" width="14.375" style="7" customWidth="1" outlineLevel="1"/>
    <col min="5" max="5" width="13.25390625" style="7" customWidth="1" outlineLevel="1"/>
    <col min="6" max="7" width="15.75390625" style="7" customWidth="1" outlineLevel="1"/>
    <col min="8" max="16384" width="10.75390625" style="7" customWidth="1"/>
  </cols>
  <sheetData>
    <row r="2" spans="1:7" ht="15.75">
      <c r="A2" s="126" t="s">
        <v>77</v>
      </c>
      <c r="B2" s="127"/>
      <c r="C2" s="127"/>
      <c r="D2" s="127"/>
      <c r="E2" s="127"/>
      <c r="F2" s="127"/>
      <c r="G2" s="127"/>
    </row>
    <row r="3" spans="1:7" ht="16.5" customHeight="1">
      <c r="A3" s="336" t="str">
        <f>'2.1'!A13:G13</f>
        <v>ООО "Кубаньэлектросеть"</v>
      </c>
      <c r="B3" s="336"/>
      <c r="C3" s="336"/>
      <c r="D3" s="336"/>
      <c r="E3" s="336"/>
      <c r="F3" s="336"/>
      <c r="G3" s="336"/>
    </row>
    <row r="4" spans="1:7" s="8" customFormat="1" ht="13.5" customHeight="1">
      <c r="A4" s="26"/>
      <c r="B4" s="24" t="s">
        <v>36</v>
      </c>
      <c r="C4" s="24"/>
      <c r="D4" s="24"/>
      <c r="E4" s="24"/>
      <c r="F4" s="24"/>
      <c r="G4" s="24"/>
    </row>
    <row r="5" ht="10.5" customHeight="1" thickBot="1"/>
    <row r="6" spans="1:7" s="128" customFormat="1" ht="15">
      <c r="A6" s="355" t="s">
        <v>96</v>
      </c>
      <c r="B6" s="350" t="s">
        <v>70</v>
      </c>
      <c r="C6" s="350" t="s">
        <v>23</v>
      </c>
      <c r="D6" s="350"/>
      <c r="E6" s="350" t="s">
        <v>71</v>
      </c>
      <c r="F6" s="350" t="s">
        <v>215</v>
      </c>
      <c r="G6" s="348" t="s">
        <v>72</v>
      </c>
    </row>
    <row r="7" spans="1:7" s="128" customFormat="1" ht="45.75" customHeight="1" thickBot="1">
      <c r="A7" s="356"/>
      <c r="B7" s="351"/>
      <c r="C7" s="168" t="s">
        <v>214</v>
      </c>
      <c r="D7" s="168" t="s">
        <v>73</v>
      </c>
      <c r="E7" s="352"/>
      <c r="F7" s="352"/>
      <c r="G7" s="349"/>
    </row>
    <row r="8" spans="1:7" s="129" customFormat="1" ht="15.75" thickBot="1">
      <c r="A8" s="357">
        <v>1</v>
      </c>
      <c r="B8" s="358"/>
      <c r="C8" s="147">
        <v>2</v>
      </c>
      <c r="D8" s="147">
        <v>3</v>
      </c>
      <c r="E8" s="147">
        <v>4</v>
      </c>
      <c r="F8" s="147">
        <v>5</v>
      </c>
      <c r="G8" s="171">
        <v>6</v>
      </c>
    </row>
    <row r="9" spans="1:7" ht="75">
      <c r="A9" s="169" t="s">
        <v>97</v>
      </c>
      <c r="B9" s="170" t="s">
        <v>292</v>
      </c>
      <c r="C9" s="293" t="s">
        <v>24</v>
      </c>
      <c r="D9" s="293" t="s">
        <v>24</v>
      </c>
      <c r="E9" s="293" t="s">
        <v>24</v>
      </c>
      <c r="F9" s="293" t="s">
        <v>24</v>
      </c>
      <c r="G9" s="303"/>
    </row>
    <row r="10" spans="1:7" ht="15">
      <c r="A10" s="165"/>
      <c r="B10" s="125" t="s">
        <v>78</v>
      </c>
      <c r="C10" s="296"/>
      <c r="D10" s="296"/>
      <c r="E10" s="296"/>
      <c r="F10" s="296"/>
      <c r="G10" s="172"/>
    </row>
    <row r="11" spans="1:7" s="130" customFormat="1" ht="45" customHeight="1">
      <c r="A11" s="157" t="s">
        <v>98</v>
      </c>
      <c r="B11" s="302" t="s">
        <v>146</v>
      </c>
      <c r="C11" s="296">
        <v>1</v>
      </c>
      <c r="D11" s="296">
        <v>2</v>
      </c>
      <c r="E11" s="296">
        <f>C11/D11*100</f>
        <v>50</v>
      </c>
      <c r="F11" s="296" t="s">
        <v>76</v>
      </c>
      <c r="G11" s="172">
        <v>2</v>
      </c>
    </row>
    <row r="12" spans="1:7" s="130" customFormat="1" ht="45">
      <c r="A12" s="157" t="s">
        <v>119</v>
      </c>
      <c r="B12" s="302" t="s">
        <v>293</v>
      </c>
      <c r="C12" s="296">
        <v>1</v>
      </c>
      <c r="D12" s="296">
        <v>5</v>
      </c>
      <c r="E12" s="296">
        <f>C12/D12*100</f>
        <v>20</v>
      </c>
      <c r="F12" s="296" t="s">
        <v>76</v>
      </c>
      <c r="G12" s="172">
        <v>2</v>
      </c>
    </row>
    <row r="13" spans="1:7" ht="30">
      <c r="A13" s="165" t="s">
        <v>99</v>
      </c>
      <c r="B13" s="125" t="s">
        <v>294</v>
      </c>
      <c r="C13" s="296" t="s">
        <v>24</v>
      </c>
      <c r="D13" s="296" t="s">
        <v>24</v>
      </c>
      <c r="E13" s="296" t="s">
        <v>24</v>
      </c>
      <c r="F13" s="296" t="s">
        <v>24</v>
      </c>
      <c r="G13" s="172"/>
    </row>
    <row r="14" spans="1:7" ht="15">
      <c r="A14" s="165"/>
      <c r="B14" s="125" t="s">
        <v>75</v>
      </c>
      <c r="C14" s="296"/>
      <c r="D14" s="296"/>
      <c r="E14" s="296"/>
      <c r="F14" s="296"/>
      <c r="G14" s="172"/>
    </row>
    <row r="15" spans="1:7" s="130" customFormat="1" ht="60">
      <c r="A15" s="157" t="s">
        <v>100</v>
      </c>
      <c r="B15" s="123" t="s">
        <v>147</v>
      </c>
      <c r="C15" s="296">
        <v>2</v>
      </c>
      <c r="D15" s="296">
        <v>4</v>
      </c>
      <c r="E15" s="296">
        <f>C15/D15*100</f>
        <v>50</v>
      </c>
      <c r="F15" s="296" t="s">
        <v>76</v>
      </c>
      <c r="G15" s="172">
        <v>2</v>
      </c>
    </row>
    <row r="16" spans="1:7" s="130" customFormat="1" ht="45">
      <c r="A16" s="157" t="s">
        <v>101</v>
      </c>
      <c r="B16" s="123" t="s">
        <v>148</v>
      </c>
      <c r="C16" s="296" t="s">
        <v>24</v>
      </c>
      <c r="D16" s="296" t="s">
        <v>24</v>
      </c>
      <c r="E16" s="296"/>
      <c r="F16" s="296" t="s">
        <v>76</v>
      </c>
      <c r="G16" s="172"/>
    </row>
    <row r="17" spans="1:7" ht="45">
      <c r="A17" s="165" t="s">
        <v>112</v>
      </c>
      <c r="B17" s="125" t="s">
        <v>129</v>
      </c>
      <c r="C17" s="296">
        <v>1</v>
      </c>
      <c r="D17" s="296">
        <v>1</v>
      </c>
      <c r="E17" s="296">
        <f>C17/D17*100</f>
        <v>100</v>
      </c>
      <c r="F17" s="296" t="s">
        <v>24</v>
      </c>
      <c r="G17" s="172">
        <v>2</v>
      </c>
    </row>
    <row r="18" spans="1:7" ht="15">
      <c r="A18" s="165" t="s">
        <v>113</v>
      </c>
      <c r="B18" s="125" t="s">
        <v>130</v>
      </c>
      <c r="C18" s="296" t="s">
        <v>24</v>
      </c>
      <c r="D18" s="296" t="s">
        <v>24</v>
      </c>
      <c r="E18" s="296" t="s">
        <v>24</v>
      </c>
      <c r="F18" s="296" t="s">
        <v>24</v>
      </c>
      <c r="G18" s="172" t="s">
        <v>24</v>
      </c>
    </row>
    <row r="19" spans="1:7" s="130" customFormat="1" ht="90">
      <c r="A19" s="157" t="s">
        <v>102</v>
      </c>
      <c r="B19" s="123" t="s">
        <v>295</v>
      </c>
      <c r="C19" s="296">
        <v>0</v>
      </c>
      <c r="D19" s="296">
        <v>0</v>
      </c>
      <c r="E19" s="296">
        <v>0</v>
      </c>
      <c r="F19" s="296" t="s">
        <v>76</v>
      </c>
      <c r="G19" s="172"/>
    </row>
    <row r="20" spans="1:7" ht="30">
      <c r="A20" s="165" t="s">
        <v>103</v>
      </c>
      <c r="B20" s="125" t="s">
        <v>149</v>
      </c>
      <c r="C20" s="296">
        <v>0</v>
      </c>
      <c r="D20" s="296">
        <v>0</v>
      </c>
      <c r="E20" s="296">
        <v>0</v>
      </c>
      <c r="F20" s="296" t="s">
        <v>76</v>
      </c>
      <c r="G20" s="172"/>
    </row>
    <row r="21" spans="1:7" ht="135">
      <c r="A21" s="157" t="s">
        <v>121</v>
      </c>
      <c r="B21" s="123" t="s">
        <v>0</v>
      </c>
      <c r="C21" s="296">
        <v>0</v>
      </c>
      <c r="D21" s="296">
        <v>0</v>
      </c>
      <c r="E21" s="296">
        <v>0</v>
      </c>
      <c r="F21" s="296"/>
      <c r="G21" s="172"/>
    </row>
    <row r="22" spans="1:7" ht="45">
      <c r="A22" s="165" t="s">
        <v>104</v>
      </c>
      <c r="B22" s="125" t="s">
        <v>128</v>
      </c>
      <c r="C22" s="296">
        <v>0</v>
      </c>
      <c r="D22" s="296">
        <v>0</v>
      </c>
      <c r="E22" s="296">
        <v>0</v>
      </c>
      <c r="F22" s="296" t="s">
        <v>76</v>
      </c>
      <c r="G22" s="172"/>
    </row>
    <row r="23" spans="1:7" ht="90">
      <c r="A23" s="165" t="s">
        <v>122</v>
      </c>
      <c r="B23" s="123" t="s">
        <v>1</v>
      </c>
      <c r="C23" s="296">
        <v>0</v>
      </c>
      <c r="D23" s="296">
        <v>0</v>
      </c>
      <c r="E23" s="296">
        <v>0</v>
      </c>
      <c r="F23" s="296"/>
      <c r="G23" s="172"/>
    </row>
    <row r="24" spans="1:7" ht="45">
      <c r="A24" s="165" t="s">
        <v>105</v>
      </c>
      <c r="B24" s="125" t="s">
        <v>150</v>
      </c>
      <c r="C24" s="304"/>
      <c r="D24" s="304"/>
      <c r="E24" s="296"/>
      <c r="F24" s="296"/>
      <c r="G24" s="172"/>
    </row>
    <row r="25" spans="1:7" ht="45">
      <c r="A25" s="165" t="s">
        <v>106</v>
      </c>
      <c r="B25" s="123" t="s">
        <v>151</v>
      </c>
      <c r="C25" s="304">
        <v>0</v>
      </c>
      <c r="D25" s="304">
        <v>0</v>
      </c>
      <c r="E25" s="296">
        <v>0</v>
      </c>
      <c r="F25" s="296" t="s">
        <v>76</v>
      </c>
      <c r="G25" s="172"/>
    </row>
    <row r="26" spans="1:7" ht="30">
      <c r="A26" s="165" t="s">
        <v>107</v>
      </c>
      <c r="B26" s="125" t="s">
        <v>152</v>
      </c>
      <c r="C26" s="296" t="s">
        <v>24</v>
      </c>
      <c r="D26" s="296" t="s">
        <v>24</v>
      </c>
      <c r="E26" s="296" t="s">
        <v>24</v>
      </c>
      <c r="F26" s="296" t="s">
        <v>24</v>
      </c>
      <c r="G26" s="172"/>
    </row>
    <row r="27" spans="1:7" ht="15">
      <c r="A27" s="165"/>
      <c r="B27" s="125" t="s">
        <v>75</v>
      </c>
      <c r="C27" s="296"/>
      <c r="D27" s="296"/>
      <c r="E27" s="296"/>
      <c r="F27" s="296"/>
      <c r="G27" s="172"/>
    </row>
    <row r="28" spans="1:7" s="130" customFormat="1" ht="60">
      <c r="A28" s="165" t="s">
        <v>108</v>
      </c>
      <c r="B28" s="123" t="s">
        <v>153</v>
      </c>
      <c r="C28" s="296">
        <v>1</v>
      </c>
      <c r="D28" s="296">
        <v>1</v>
      </c>
      <c r="E28" s="296">
        <v>100</v>
      </c>
      <c r="F28" s="296" t="s">
        <v>74</v>
      </c>
      <c r="G28" s="172">
        <v>2</v>
      </c>
    </row>
    <row r="29" spans="1:7" s="130" customFormat="1" ht="75">
      <c r="A29" s="165" t="s">
        <v>109</v>
      </c>
      <c r="B29" s="123" t="s">
        <v>2</v>
      </c>
      <c r="C29" s="305">
        <v>0</v>
      </c>
      <c r="D29" s="305">
        <v>0</v>
      </c>
      <c r="E29" s="296">
        <v>0</v>
      </c>
      <c r="F29" s="296" t="s">
        <v>76</v>
      </c>
      <c r="G29" s="172">
        <v>2</v>
      </c>
    </row>
    <row r="30" spans="1:7" ht="32.25" customHeight="1">
      <c r="A30" s="165" t="s">
        <v>110</v>
      </c>
      <c r="B30" s="125" t="s">
        <v>127</v>
      </c>
      <c r="C30" s="305"/>
      <c r="D30" s="305"/>
      <c r="E30" s="296"/>
      <c r="F30" s="296" t="s">
        <v>76</v>
      </c>
      <c r="G30" s="172"/>
    </row>
    <row r="31" spans="1:7" ht="60">
      <c r="A31" s="165" t="s">
        <v>123</v>
      </c>
      <c r="B31" s="123" t="s">
        <v>126</v>
      </c>
      <c r="C31" s="305">
        <v>0</v>
      </c>
      <c r="D31" s="305">
        <v>0</v>
      </c>
      <c r="E31" s="296">
        <v>0</v>
      </c>
      <c r="F31" s="296"/>
      <c r="G31" s="172">
        <v>2</v>
      </c>
    </row>
    <row r="32" spans="1:7" ht="30.75" thickBot="1">
      <c r="A32" s="166" t="s">
        <v>124</v>
      </c>
      <c r="B32" s="167" t="s">
        <v>125</v>
      </c>
      <c r="C32" s="299" t="s">
        <v>24</v>
      </c>
      <c r="D32" s="299" t="s">
        <v>24</v>
      </c>
      <c r="E32" s="299" t="s">
        <v>24</v>
      </c>
      <c r="F32" s="299" t="s">
        <v>24</v>
      </c>
      <c r="G32" s="306">
        <v>2</v>
      </c>
    </row>
    <row r="33" spans="2:6" ht="19.5" customHeight="1">
      <c r="B33" s="353"/>
      <c r="C33" s="353"/>
      <c r="D33" s="353"/>
      <c r="E33" s="353"/>
      <c r="F33" s="353"/>
    </row>
    <row r="34" spans="2:6" ht="15">
      <c r="B34" s="354"/>
      <c r="C34" s="354"/>
      <c r="D34" s="354"/>
      <c r="E34" s="354"/>
      <c r="F34" s="354"/>
    </row>
    <row r="37" spans="1:8" s="115" customFormat="1" ht="30" customHeight="1">
      <c r="A37" s="337" t="str">
        <f>'2.1'!A47:B47</f>
        <v>Директор ООО "Кубаньэлектросеть"</v>
      </c>
      <c r="B37" s="337"/>
      <c r="D37" s="229" t="str">
        <f>'2.1'!D47</f>
        <v>В.А. Черкашин</v>
      </c>
      <c r="E37" s="119"/>
      <c r="F37" s="116"/>
      <c r="H37" s="117"/>
    </row>
  </sheetData>
  <sheetProtection/>
  <mergeCells count="10">
    <mergeCell ref="A3:G3"/>
    <mergeCell ref="G6:G7"/>
    <mergeCell ref="B6:B7"/>
    <mergeCell ref="F6:F7"/>
    <mergeCell ref="A37:B37"/>
    <mergeCell ref="B33:F34"/>
    <mergeCell ref="A6:A7"/>
    <mergeCell ref="A8:B8"/>
    <mergeCell ref="C6:D6"/>
    <mergeCell ref="E6:E7"/>
  </mergeCells>
  <printOptions horizontalCentered="1"/>
  <pageMargins left="0.7874015748031497" right="0.1968503937007874" top="0.3937007874015748" bottom="0.1968503937007874" header="0.1968503937007874" footer="0.1968503937007874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Normal="84" zoomScaleSheetLayoutView="100" workbookViewId="0" topLeftCell="A1">
      <selection activeCell="B9" sqref="B9"/>
    </sheetView>
  </sheetViews>
  <sheetFormatPr defaultColWidth="10.75390625" defaultRowHeight="12.75" outlineLevelCol="1"/>
  <cols>
    <col min="1" max="1" width="5.75390625" style="27" bestFit="1" customWidth="1"/>
    <col min="2" max="2" width="64.375" style="7" customWidth="1"/>
    <col min="3" max="3" width="14.00390625" style="7" customWidth="1"/>
    <col min="4" max="7" width="14.00390625" style="7" customWidth="1" outlineLevel="1"/>
    <col min="8" max="16384" width="10.75390625" style="7" customWidth="1"/>
  </cols>
  <sheetData>
    <row r="2" spans="1:7" ht="15.75">
      <c r="A2" s="127" t="s">
        <v>69</v>
      </c>
      <c r="B2" s="127"/>
      <c r="C2" s="127"/>
      <c r="D2" s="127"/>
      <c r="E2" s="127"/>
      <c r="F2" s="127"/>
      <c r="G2" s="127"/>
    </row>
    <row r="3" spans="1:7" ht="16.5" customHeight="1">
      <c r="A3" s="359" t="str">
        <f>'2.2'!A3:G3</f>
        <v>ООО "Кубаньэлектросеть"</v>
      </c>
      <c r="B3" s="359"/>
      <c r="C3" s="359"/>
      <c r="D3" s="359"/>
      <c r="E3" s="359"/>
      <c r="F3" s="359"/>
      <c r="G3" s="359"/>
    </row>
    <row r="4" spans="1:7" s="8" customFormat="1" ht="13.5" customHeight="1">
      <c r="A4" s="26"/>
      <c r="B4" s="32" t="s">
        <v>36</v>
      </c>
      <c r="C4" s="33"/>
      <c r="D4" s="32"/>
      <c r="E4" s="32"/>
      <c r="F4" s="32"/>
      <c r="G4" s="32"/>
    </row>
    <row r="5" ht="12.75" customHeight="1" thickBot="1"/>
    <row r="6" spans="1:7" s="128" customFormat="1" ht="15">
      <c r="A6" s="361" t="s">
        <v>136</v>
      </c>
      <c r="B6" s="350" t="s">
        <v>70</v>
      </c>
      <c r="C6" s="350" t="s">
        <v>23</v>
      </c>
      <c r="D6" s="350"/>
      <c r="E6" s="350" t="s">
        <v>71</v>
      </c>
      <c r="F6" s="350" t="s">
        <v>215</v>
      </c>
      <c r="G6" s="348" t="s">
        <v>72</v>
      </c>
    </row>
    <row r="7" spans="1:7" s="128" customFormat="1" ht="30.75" thickBot="1">
      <c r="A7" s="362"/>
      <c r="B7" s="351"/>
      <c r="C7" s="168" t="s">
        <v>214</v>
      </c>
      <c r="D7" s="168" t="s">
        <v>73</v>
      </c>
      <c r="E7" s="352"/>
      <c r="F7" s="352"/>
      <c r="G7" s="349"/>
    </row>
    <row r="8" spans="1:7" s="129" customFormat="1" ht="15.75" thickBot="1">
      <c r="A8" s="357">
        <v>1</v>
      </c>
      <c r="B8" s="358"/>
      <c r="C8" s="147">
        <v>2</v>
      </c>
      <c r="D8" s="147">
        <v>3</v>
      </c>
      <c r="E8" s="147">
        <v>4</v>
      </c>
      <c r="F8" s="147">
        <v>5</v>
      </c>
      <c r="G8" s="171">
        <v>6</v>
      </c>
    </row>
    <row r="9" spans="1:7" ht="45">
      <c r="A9" s="169" t="s">
        <v>97</v>
      </c>
      <c r="B9" s="170" t="s">
        <v>3</v>
      </c>
      <c r="C9" s="293">
        <v>1</v>
      </c>
      <c r="D9" s="293">
        <v>1</v>
      </c>
      <c r="E9" s="293">
        <v>100</v>
      </c>
      <c r="F9" s="293" t="s">
        <v>74</v>
      </c>
      <c r="G9" s="303">
        <v>2</v>
      </c>
    </row>
    <row r="10" spans="1:7" ht="15">
      <c r="A10" s="165" t="s">
        <v>99</v>
      </c>
      <c r="B10" s="125" t="s">
        <v>137</v>
      </c>
      <c r="C10" s="296" t="s">
        <v>24</v>
      </c>
      <c r="D10" s="296" t="s">
        <v>24</v>
      </c>
      <c r="E10" s="296" t="s">
        <v>24</v>
      </c>
      <c r="F10" s="296" t="s">
        <v>24</v>
      </c>
      <c r="G10" s="172"/>
    </row>
    <row r="11" spans="1:7" ht="15">
      <c r="A11" s="165"/>
      <c r="B11" s="125" t="s">
        <v>75</v>
      </c>
      <c r="C11" s="296"/>
      <c r="D11" s="296"/>
      <c r="E11" s="296"/>
      <c r="F11" s="296"/>
      <c r="G11" s="172"/>
    </row>
    <row r="12" spans="1:7" s="130" customFormat="1" ht="60">
      <c r="A12" s="157" t="s">
        <v>100</v>
      </c>
      <c r="B12" s="123" t="s">
        <v>155</v>
      </c>
      <c r="C12" s="304">
        <v>0</v>
      </c>
      <c r="D12" s="304">
        <v>0</v>
      </c>
      <c r="E12" s="296">
        <v>0</v>
      </c>
      <c r="F12" s="296" t="s">
        <v>76</v>
      </c>
      <c r="G12" s="172">
        <v>2</v>
      </c>
    </row>
    <row r="13" spans="1:7" s="130" customFormat="1" ht="75">
      <c r="A13" s="157" t="s">
        <v>101</v>
      </c>
      <c r="B13" s="123" t="s">
        <v>154</v>
      </c>
      <c r="C13" s="304">
        <v>0</v>
      </c>
      <c r="D13" s="304">
        <v>0</v>
      </c>
      <c r="E13" s="296">
        <v>0</v>
      </c>
      <c r="F13" s="296" t="s">
        <v>74</v>
      </c>
      <c r="G13" s="172">
        <v>2</v>
      </c>
    </row>
    <row r="14" spans="1:7" s="130" customFormat="1" ht="90">
      <c r="A14" s="157" t="s">
        <v>102</v>
      </c>
      <c r="B14" s="123" t="s">
        <v>156</v>
      </c>
      <c r="C14" s="298">
        <v>0</v>
      </c>
      <c r="D14" s="298">
        <v>0</v>
      </c>
      <c r="E14" s="296">
        <v>0</v>
      </c>
      <c r="F14" s="296" t="s">
        <v>76</v>
      </c>
      <c r="G14" s="172" t="s">
        <v>24</v>
      </c>
    </row>
    <row r="15" spans="1:7" s="130" customFormat="1" ht="75">
      <c r="A15" s="157" t="s">
        <v>131</v>
      </c>
      <c r="B15" s="123" t="s">
        <v>4</v>
      </c>
      <c r="C15" s="304">
        <v>0</v>
      </c>
      <c r="D15" s="304">
        <v>0</v>
      </c>
      <c r="E15" s="296">
        <v>0</v>
      </c>
      <c r="F15" s="296" t="s">
        <v>76</v>
      </c>
      <c r="G15" s="172">
        <v>2</v>
      </c>
    </row>
    <row r="16" spans="1:7" s="130" customFormat="1" ht="60">
      <c r="A16" s="157" t="s">
        <v>132</v>
      </c>
      <c r="B16" s="123" t="s">
        <v>5</v>
      </c>
      <c r="C16" s="304">
        <v>0</v>
      </c>
      <c r="D16" s="304">
        <v>0</v>
      </c>
      <c r="E16" s="296">
        <v>0</v>
      </c>
      <c r="F16" s="296" t="s">
        <v>74</v>
      </c>
      <c r="G16" s="172">
        <v>2</v>
      </c>
    </row>
    <row r="17" spans="1:7" s="130" customFormat="1" ht="45">
      <c r="A17" s="157" t="s">
        <v>133</v>
      </c>
      <c r="B17" s="123" t="s">
        <v>157</v>
      </c>
      <c r="C17" s="296">
        <v>0</v>
      </c>
      <c r="D17" s="296">
        <v>0</v>
      </c>
      <c r="E17" s="296">
        <v>0</v>
      </c>
      <c r="F17" s="296" t="s">
        <v>74</v>
      </c>
      <c r="G17" s="172">
        <v>2</v>
      </c>
    </row>
    <row r="18" spans="1:7" ht="30">
      <c r="A18" s="165" t="s">
        <v>103</v>
      </c>
      <c r="B18" s="125" t="s">
        <v>6</v>
      </c>
      <c r="C18" s="296" t="s">
        <v>24</v>
      </c>
      <c r="D18" s="296" t="s">
        <v>24</v>
      </c>
      <c r="E18" s="296" t="s">
        <v>24</v>
      </c>
      <c r="F18" s="296" t="s">
        <v>24</v>
      </c>
      <c r="G18" s="172"/>
    </row>
    <row r="19" spans="1:7" ht="15">
      <c r="A19" s="165"/>
      <c r="B19" s="125" t="s">
        <v>75</v>
      </c>
      <c r="C19" s="296"/>
      <c r="D19" s="296"/>
      <c r="E19" s="296"/>
      <c r="F19" s="296"/>
      <c r="G19" s="172"/>
    </row>
    <row r="20" spans="1:7" s="130" customFormat="1" ht="30">
      <c r="A20" s="165" t="s">
        <v>121</v>
      </c>
      <c r="B20" s="123" t="s">
        <v>158</v>
      </c>
      <c r="C20" s="307">
        <v>1</v>
      </c>
      <c r="D20" s="307">
        <v>1</v>
      </c>
      <c r="E20" s="296">
        <v>100</v>
      </c>
      <c r="F20" s="296" t="s">
        <v>76</v>
      </c>
      <c r="G20" s="172">
        <v>2</v>
      </c>
    </row>
    <row r="21" spans="1:7" s="130" customFormat="1" ht="45">
      <c r="A21" s="165" t="s">
        <v>134</v>
      </c>
      <c r="B21" s="123" t="s">
        <v>7</v>
      </c>
      <c r="C21" s="296" t="s">
        <v>24</v>
      </c>
      <c r="D21" s="296" t="s">
        <v>24</v>
      </c>
      <c r="E21" s="296"/>
      <c r="F21" s="296" t="s">
        <v>74</v>
      </c>
      <c r="G21" s="172"/>
    </row>
    <row r="22" spans="1:7" ht="15">
      <c r="A22" s="165" t="s">
        <v>112</v>
      </c>
      <c r="B22" s="125" t="s">
        <v>138</v>
      </c>
      <c r="C22" s="296">
        <v>0</v>
      </c>
      <c r="D22" s="296">
        <v>0</v>
      </c>
      <c r="E22" s="296">
        <v>0</v>
      </c>
      <c r="F22" s="296" t="s">
        <v>24</v>
      </c>
      <c r="G22" s="172" t="s">
        <v>24</v>
      </c>
    </row>
    <row r="23" spans="1:7" ht="30">
      <c r="A23" s="165" t="s">
        <v>113</v>
      </c>
      <c r="B23" s="125" t="s">
        <v>139</v>
      </c>
      <c r="C23" s="296">
        <v>0</v>
      </c>
      <c r="D23" s="296">
        <v>0</v>
      </c>
      <c r="E23" s="296">
        <v>0</v>
      </c>
      <c r="F23" s="296" t="s">
        <v>24</v>
      </c>
      <c r="G23" s="172" t="s">
        <v>24</v>
      </c>
    </row>
    <row r="24" spans="1:7" ht="30">
      <c r="A24" s="165" t="s">
        <v>114</v>
      </c>
      <c r="B24" s="125" t="s">
        <v>140</v>
      </c>
      <c r="C24" s="296">
        <v>0</v>
      </c>
      <c r="D24" s="296">
        <v>0</v>
      </c>
      <c r="E24" s="296">
        <v>0</v>
      </c>
      <c r="F24" s="296" t="s">
        <v>24</v>
      </c>
      <c r="G24" s="172" t="s">
        <v>24</v>
      </c>
    </row>
    <row r="25" spans="1:7" ht="30">
      <c r="A25" s="165" t="s">
        <v>104</v>
      </c>
      <c r="B25" s="125" t="s">
        <v>141</v>
      </c>
      <c r="C25" s="296">
        <v>0</v>
      </c>
      <c r="D25" s="296">
        <v>0</v>
      </c>
      <c r="E25" s="296">
        <v>0</v>
      </c>
      <c r="F25" s="296" t="s">
        <v>76</v>
      </c>
      <c r="G25" s="172">
        <v>2</v>
      </c>
    </row>
    <row r="26" spans="1:7" ht="45">
      <c r="A26" s="165" t="s">
        <v>122</v>
      </c>
      <c r="B26" s="123" t="s">
        <v>142</v>
      </c>
      <c r="C26" s="296">
        <v>0</v>
      </c>
      <c r="D26" s="296">
        <v>0</v>
      </c>
      <c r="E26" s="296">
        <v>0</v>
      </c>
      <c r="F26" s="296" t="s">
        <v>76</v>
      </c>
      <c r="G26" s="172">
        <v>2</v>
      </c>
    </row>
    <row r="27" spans="1:7" ht="45">
      <c r="A27" s="165" t="s">
        <v>105</v>
      </c>
      <c r="B27" s="125" t="s">
        <v>8</v>
      </c>
      <c r="C27" s="296" t="s">
        <v>24</v>
      </c>
      <c r="D27" s="296" t="s">
        <v>24</v>
      </c>
      <c r="E27" s="296" t="s">
        <v>24</v>
      </c>
      <c r="F27" s="296" t="s">
        <v>24</v>
      </c>
      <c r="G27" s="172" t="s">
        <v>24</v>
      </c>
    </row>
    <row r="28" spans="1:7" ht="15">
      <c r="A28" s="165"/>
      <c r="B28" s="125" t="s">
        <v>75</v>
      </c>
      <c r="C28" s="296"/>
      <c r="D28" s="296"/>
      <c r="E28" s="296"/>
      <c r="F28" s="296"/>
      <c r="G28" s="172"/>
    </row>
    <row r="29" spans="1:7" s="130" customFormat="1" ht="45">
      <c r="A29" s="165" t="s">
        <v>106</v>
      </c>
      <c r="B29" s="123" t="s">
        <v>299</v>
      </c>
      <c r="C29" s="296">
        <v>0</v>
      </c>
      <c r="D29" s="296">
        <v>0</v>
      </c>
      <c r="E29" s="296">
        <v>0</v>
      </c>
      <c r="F29" s="296" t="s">
        <v>76</v>
      </c>
      <c r="G29" s="172">
        <v>2</v>
      </c>
    </row>
    <row r="30" spans="1:7" s="130" customFormat="1" ht="76.5" customHeight="1">
      <c r="A30" s="165" t="s">
        <v>135</v>
      </c>
      <c r="B30" s="132" t="s">
        <v>9</v>
      </c>
      <c r="C30" s="305">
        <v>0</v>
      </c>
      <c r="D30" s="305">
        <v>0</v>
      </c>
      <c r="E30" s="296">
        <v>0</v>
      </c>
      <c r="F30" s="296" t="s">
        <v>74</v>
      </c>
      <c r="G30" s="172">
        <v>2</v>
      </c>
    </row>
    <row r="31" spans="1:7" ht="15.75" thickBot="1">
      <c r="A31" s="166" t="s">
        <v>107</v>
      </c>
      <c r="B31" s="167" t="s">
        <v>300</v>
      </c>
      <c r="C31" s="299" t="s">
        <v>24</v>
      </c>
      <c r="D31" s="299" t="s">
        <v>24</v>
      </c>
      <c r="E31" s="299" t="s">
        <v>24</v>
      </c>
      <c r="F31" s="299" t="s">
        <v>24</v>
      </c>
      <c r="G31" s="308">
        <v>2</v>
      </c>
    </row>
    <row r="32" spans="2:6" ht="19.5" customHeight="1">
      <c r="B32" s="251"/>
      <c r="C32" s="251"/>
      <c r="D32" s="251"/>
      <c r="E32" s="251"/>
      <c r="F32" s="251"/>
    </row>
    <row r="33" spans="2:6" ht="19.5" customHeight="1">
      <c r="B33" s="360"/>
      <c r="C33" s="360"/>
      <c r="D33" s="360"/>
      <c r="E33" s="360"/>
      <c r="F33" s="360"/>
    </row>
    <row r="34" spans="2:6" ht="15">
      <c r="B34" s="354"/>
      <c r="C34" s="354"/>
      <c r="D34" s="354"/>
      <c r="E34" s="354"/>
      <c r="F34" s="354"/>
    </row>
    <row r="37" spans="1:8" s="115" customFormat="1" ht="30" customHeight="1">
      <c r="A37" s="337" t="str">
        <f>'2.2'!A37:B37</f>
        <v>Директор ООО "Кубаньэлектросеть"</v>
      </c>
      <c r="B37" s="337"/>
      <c r="D37" s="229" t="str">
        <f>'2.2'!D37</f>
        <v>В.А. Черкашин</v>
      </c>
      <c r="E37" s="119"/>
      <c r="F37" s="116"/>
      <c r="H37" s="117"/>
    </row>
  </sheetData>
  <sheetProtection/>
  <mergeCells count="10">
    <mergeCell ref="A3:G3"/>
    <mergeCell ref="E6:E7"/>
    <mergeCell ref="B33:F34"/>
    <mergeCell ref="A37:B37"/>
    <mergeCell ref="F6:F7"/>
    <mergeCell ref="G6:G7"/>
    <mergeCell ref="B6:B7"/>
    <mergeCell ref="A6:A7"/>
    <mergeCell ref="A8:B8"/>
    <mergeCell ref="C6:D6"/>
  </mergeCells>
  <printOptions horizontalCentered="1"/>
  <pageMargins left="0.7874015748031497" right="0.1968503937007874" top="0.3937007874015748" bottom="0.1968503937007874" header="0.1968503937007874" footer="0.196850393700787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view="pageBreakPreview" zoomScaleSheetLayoutView="100" workbookViewId="0" topLeftCell="A1">
      <selection activeCell="D15" sqref="D15"/>
    </sheetView>
  </sheetViews>
  <sheetFormatPr defaultColWidth="23.25390625" defaultRowHeight="12.75"/>
  <cols>
    <col min="1" max="1" width="5.625" style="2" bestFit="1" customWidth="1"/>
    <col min="2" max="2" width="51.375" style="2" customWidth="1"/>
    <col min="3" max="7" width="9.125" style="2" customWidth="1"/>
    <col min="8" max="16384" width="23.25390625" style="2" customWidth="1"/>
  </cols>
  <sheetData>
    <row r="2" spans="1:7" ht="15.75">
      <c r="A2" s="25" t="s">
        <v>33</v>
      </c>
      <c r="B2" s="25"/>
      <c r="C2" s="25"/>
      <c r="D2" s="25"/>
      <c r="E2" s="25"/>
      <c r="F2" s="25"/>
      <c r="G2" s="25"/>
    </row>
    <row r="3" spans="1:7" ht="14.25" customHeight="1">
      <c r="A3" s="25" t="s">
        <v>34</v>
      </c>
      <c r="B3" s="25"/>
      <c r="C3" s="25"/>
      <c r="D3" s="25"/>
      <c r="E3" s="25"/>
      <c r="F3" s="25"/>
      <c r="G3" s="25"/>
    </row>
    <row r="4" spans="1:7" ht="14.25" customHeight="1">
      <c r="A4" s="25" t="s">
        <v>35</v>
      </c>
      <c r="B4" s="25"/>
      <c r="C4" s="25"/>
      <c r="D4" s="25"/>
      <c r="E4" s="25"/>
      <c r="F4" s="25"/>
      <c r="G4" s="25"/>
    </row>
    <row r="5" spans="1:7" s="7" customFormat="1" ht="16.5" customHeight="1">
      <c r="A5" s="363" t="str">
        <f>'2.3'!A3:G3</f>
        <v>ООО "Кубаньэлектросеть"</v>
      </c>
      <c r="B5" s="363"/>
      <c r="C5" s="363"/>
      <c r="D5" s="363"/>
      <c r="E5" s="363"/>
      <c r="F5" s="363"/>
      <c r="G5" s="363"/>
    </row>
    <row r="6" spans="2:7" s="8" customFormat="1" ht="13.5" customHeight="1">
      <c r="B6" s="24" t="s">
        <v>36</v>
      </c>
      <c r="C6" s="24"/>
      <c r="D6" s="24"/>
      <c r="E6" s="24"/>
      <c r="F6" s="24"/>
      <c r="G6" s="24"/>
    </row>
    <row r="7" ht="8.25" customHeight="1" thickBot="1"/>
    <row r="8" spans="1:7" s="9" customFormat="1" ht="18" customHeight="1" thickBot="1">
      <c r="A8" s="194" t="s">
        <v>96</v>
      </c>
      <c r="B8" s="195" t="s">
        <v>31</v>
      </c>
      <c r="C8" s="195"/>
      <c r="D8" s="195"/>
      <c r="E8" s="195"/>
      <c r="F8" s="195"/>
      <c r="G8" s="196"/>
    </row>
    <row r="9" spans="1:7" s="9" customFormat="1" ht="30.75" thickBot="1">
      <c r="A9" s="191" t="s">
        <v>38</v>
      </c>
      <c r="B9" s="192"/>
      <c r="C9" s="193" t="s">
        <v>391</v>
      </c>
      <c r="D9" s="193" t="s">
        <v>382</v>
      </c>
      <c r="E9" s="193" t="s">
        <v>386</v>
      </c>
      <c r="F9" s="193" t="s">
        <v>387</v>
      </c>
      <c r="G9" s="193" t="s">
        <v>388</v>
      </c>
    </row>
    <row r="10" spans="1:7" s="10" customFormat="1" ht="18.75">
      <c r="A10" s="197" t="s">
        <v>160</v>
      </c>
      <c r="B10" s="198"/>
      <c r="C10" s="199"/>
      <c r="D10" s="200"/>
      <c r="E10" s="200"/>
      <c r="F10" s="200"/>
      <c r="G10" s="201"/>
    </row>
    <row r="11" spans="1:7" s="10" customFormat="1" ht="12.75">
      <c r="A11" s="173" t="s">
        <v>39</v>
      </c>
      <c r="B11" s="39"/>
      <c r="C11" s="86"/>
      <c r="D11" s="86"/>
      <c r="E11" s="86"/>
      <c r="F11" s="86"/>
      <c r="G11" s="174"/>
    </row>
    <row r="12" spans="1:7" s="10" customFormat="1" ht="12.75">
      <c r="A12" s="173" t="s">
        <v>40</v>
      </c>
      <c r="B12" s="39"/>
      <c r="C12" s="67"/>
      <c r="D12" s="87"/>
      <c r="E12" s="87"/>
      <c r="F12" s="87"/>
      <c r="G12" s="175"/>
    </row>
    <row r="13" spans="1:7" s="10" customFormat="1" ht="12.75">
      <c r="A13" s="173" t="s">
        <v>41</v>
      </c>
      <c r="B13" s="39"/>
      <c r="C13" s="67"/>
      <c r="D13" s="87"/>
      <c r="E13" s="87"/>
      <c r="F13" s="87"/>
      <c r="G13" s="175"/>
    </row>
    <row r="14" spans="1:7" s="10" customFormat="1" ht="12.75">
      <c r="A14" s="173" t="s">
        <v>42</v>
      </c>
      <c r="B14" s="39"/>
      <c r="C14" s="67"/>
      <c r="D14" s="87"/>
      <c r="E14" s="87"/>
      <c r="F14" s="87"/>
      <c r="G14" s="175"/>
    </row>
    <row r="15" spans="1:7" s="10" customFormat="1" ht="12.75">
      <c r="A15" s="173" t="s">
        <v>43</v>
      </c>
      <c r="B15" s="39"/>
      <c r="C15" s="67"/>
      <c r="D15" s="87"/>
      <c r="E15" s="87"/>
      <c r="F15" s="87"/>
      <c r="G15" s="175"/>
    </row>
    <row r="16" spans="1:7" s="10" customFormat="1" ht="12.75">
      <c r="A16" s="173" t="s">
        <v>44</v>
      </c>
      <c r="B16" s="39"/>
      <c r="C16" s="67"/>
      <c r="D16" s="87"/>
      <c r="E16" s="87"/>
      <c r="F16" s="87"/>
      <c r="G16" s="175"/>
    </row>
    <row r="17" spans="1:7" s="10" customFormat="1" ht="12.75">
      <c r="A17" s="173" t="s">
        <v>45</v>
      </c>
      <c r="B17" s="39"/>
      <c r="C17" s="67"/>
      <c r="D17" s="87"/>
      <c r="E17" s="87"/>
      <c r="F17" s="87"/>
      <c r="G17" s="175"/>
    </row>
    <row r="18" spans="1:7" s="10" customFormat="1" ht="12.75">
      <c r="A18" s="173" t="s">
        <v>46</v>
      </c>
      <c r="B18" s="39"/>
      <c r="C18" s="67"/>
      <c r="D18" s="87"/>
      <c r="E18" s="87"/>
      <c r="F18" s="87"/>
      <c r="G18" s="175"/>
    </row>
    <row r="19" spans="1:7" s="10" customFormat="1" ht="12.75">
      <c r="A19" s="173" t="s">
        <v>47</v>
      </c>
      <c r="B19" s="39"/>
      <c r="C19" s="67"/>
      <c r="D19" s="87"/>
      <c r="E19" s="87"/>
      <c r="F19" s="87"/>
      <c r="G19" s="175"/>
    </row>
    <row r="20" spans="1:7" s="10" customFormat="1" ht="12.75">
      <c r="A20" s="173" t="s">
        <v>48</v>
      </c>
      <c r="B20" s="39"/>
      <c r="C20" s="67"/>
      <c r="D20" s="87"/>
      <c r="E20" s="87"/>
      <c r="F20" s="87"/>
      <c r="G20" s="175"/>
    </row>
    <row r="21" spans="1:7" s="10" customFormat="1" ht="12.75">
      <c r="A21" s="173" t="s">
        <v>49</v>
      </c>
      <c r="B21" s="39"/>
      <c r="C21" s="67"/>
      <c r="D21" s="87"/>
      <c r="E21" s="87"/>
      <c r="F21" s="87"/>
      <c r="G21" s="175"/>
    </row>
    <row r="22" spans="1:7" s="10" customFormat="1" ht="12.75">
      <c r="A22" s="173" t="s">
        <v>50</v>
      </c>
      <c r="B22" s="39"/>
      <c r="C22" s="86"/>
      <c r="D22" s="88"/>
      <c r="E22" s="88"/>
      <c r="F22" s="88"/>
      <c r="G22" s="176"/>
    </row>
    <row r="23" spans="1:7" s="10" customFormat="1" ht="13.5" thickBot="1">
      <c r="A23" s="202" t="s">
        <v>51</v>
      </c>
      <c r="B23" s="203"/>
      <c r="C23" s="204"/>
      <c r="D23" s="204"/>
      <c r="E23" s="204"/>
      <c r="F23" s="204"/>
      <c r="G23" s="205"/>
    </row>
    <row r="24" spans="1:7" s="10" customFormat="1" ht="20.25">
      <c r="A24" s="197" t="s">
        <v>159</v>
      </c>
      <c r="B24" s="198"/>
      <c r="C24" s="199"/>
      <c r="D24" s="200"/>
      <c r="E24" s="200"/>
      <c r="F24" s="200"/>
      <c r="G24" s="201"/>
    </row>
    <row r="25" spans="1:7" s="10" customFormat="1" ht="12.75">
      <c r="A25" s="173" t="s">
        <v>39</v>
      </c>
      <c r="B25" s="39"/>
      <c r="C25" s="67"/>
      <c r="D25" s="87"/>
      <c r="E25" s="87"/>
      <c r="F25" s="87"/>
      <c r="G25" s="175"/>
    </row>
    <row r="26" spans="1:7" s="10" customFormat="1" ht="12.75">
      <c r="A26" s="173" t="s">
        <v>52</v>
      </c>
      <c r="B26" s="39"/>
      <c r="C26" s="67"/>
      <c r="D26" s="87"/>
      <c r="E26" s="87"/>
      <c r="F26" s="87"/>
      <c r="G26" s="175"/>
    </row>
    <row r="27" spans="1:7" s="10" customFormat="1" ht="12.75">
      <c r="A27" s="173" t="s">
        <v>44</v>
      </c>
      <c r="B27" s="39"/>
      <c r="C27" s="67"/>
      <c r="D27" s="87"/>
      <c r="E27" s="87"/>
      <c r="F27" s="87"/>
      <c r="G27" s="175"/>
    </row>
    <row r="28" spans="1:7" s="10" customFormat="1" ht="12.75">
      <c r="A28" s="173" t="s">
        <v>53</v>
      </c>
      <c r="B28" s="39"/>
      <c r="C28" s="67"/>
      <c r="D28" s="87"/>
      <c r="E28" s="87"/>
      <c r="F28" s="87"/>
      <c r="G28" s="175"/>
    </row>
    <row r="29" spans="1:7" s="10" customFormat="1" ht="12.75">
      <c r="A29" s="173" t="s">
        <v>54</v>
      </c>
      <c r="B29" s="39"/>
      <c r="C29" s="67"/>
      <c r="D29" s="87"/>
      <c r="E29" s="87"/>
      <c r="F29" s="87"/>
      <c r="G29" s="175"/>
    </row>
    <row r="30" spans="1:7" s="10" customFormat="1" ht="12.75">
      <c r="A30" s="173" t="s">
        <v>46</v>
      </c>
      <c r="B30" s="39"/>
      <c r="C30" s="67"/>
      <c r="D30" s="87"/>
      <c r="E30" s="87"/>
      <c r="F30" s="87"/>
      <c r="G30" s="175"/>
    </row>
    <row r="31" spans="1:7" s="10" customFormat="1" ht="12.75">
      <c r="A31" s="173" t="s">
        <v>55</v>
      </c>
      <c r="B31" s="39"/>
      <c r="C31" s="67"/>
      <c r="D31" s="87"/>
      <c r="E31" s="87"/>
      <c r="F31" s="87"/>
      <c r="G31" s="175"/>
    </row>
    <row r="32" spans="1:7" s="10" customFormat="1" ht="12.75">
      <c r="A32" s="173" t="s">
        <v>56</v>
      </c>
      <c r="B32" s="39"/>
      <c r="C32" s="67"/>
      <c r="D32" s="87"/>
      <c r="E32" s="87"/>
      <c r="F32" s="87"/>
      <c r="G32" s="175"/>
    </row>
    <row r="33" spans="1:7" s="10" customFormat="1" ht="12.75">
      <c r="A33" s="173" t="s">
        <v>49</v>
      </c>
      <c r="B33" s="39"/>
      <c r="C33" s="93"/>
      <c r="D33" s="94"/>
      <c r="E33" s="94"/>
      <c r="F33" s="94"/>
      <c r="G33" s="177"/>
    </row>
    <row r="34" spans="1:7" s="10" customFormat="1" ht="12.75">
      <c r="A34" s="173" t="s">
        <v>49</v>
      </c>
      <c r="B34" s="39"/>
      <c r="C34" s="67"/>
      <c r="D34" s="87"/>
      <c r="E34" s="87"/>
      <c r="F34" s="87"/>
      <c r="G34" s="175"/>
    </row>
    <row r="35" spans="1:7" s="10" customFormat="1" ht="12.75">
      <c r="A35" s="173" t="s">
        <v>50</v>
      </c>
      <c r="B35" s="39"/>
      <c r="C35" s="67"/>
      <c r="D35" s="87"/>
      <c r="E35" s="87"/>
      <c r="F35" s="87"/>
      <c r="G35" s="175"/>
    </row>
    <row r="36" spans="1:7" s="10" customFormat="1" ht="12.75">
      <c r="A36" s="173" t="s">
        <v>51</v>
      </c>
      <c r="B36" s="39"/>
      <c r="C36" s="67"/>
      <c r="D36" s="87"/>
      <c r="E36" s="87"/>
      <c r="F36" s="87"/>
      <c r="G36" s="175"/>
    </row>
    <row r="37" spans="1:7" s="10" customFormat="1" ht="13.5" thickBot="1">
      <c r="A37" s="202" t="s">
        <v>57</v>
      </c>
      <c r="B37" s="203"/>
      <c r="C37" s="204"/>
      <c r="D37" s="206"/>
      <c r="E37" s="206"/>
      <c r="F37" s="206"/>
      <c r="G37" s="207"/>
    </row>
    <row r="38" spans="1:7" s="10" customFormat="1" ht="18.75">
      <c r="A38" s="187" t="s">
        <v>58</v>
      </c>
      <c r="B38" s="54"/>
      <c r="C38" s="188"/>
      <c r="D38" s="189"/>
      <c r="E38" s="189"/>
      <c r="F38" s="189"/>
      <c r="G38" s="190"/>
    </row>
    <row r="39" spans="1:7" s="10" customFormat="1" ht="12.75">
      <c r="A39" s="173" t="s">
        <v>59</v>
      </c>
      <c r="B39" s="39"/>
      <c r="C39" s="67"/>
      <c r="D39" s="87"/>
      <c r="E39" s="87"/>
      <c r="F39" s="87"/>
      <c r="G39" s="175"/>
    </row>
    <row r="40" spans="1:7" s="10" customFormat="1" ht="12.75">
      <c r="A40" s="173" t="s">
        <v>39</v>
      </c>
      <c r="B40" s="39"/>
      <c r="C40" s="67"/>
      <c r="D40" s="87"/>
      <c r="E40" s="87"/>
      <c r="F40" s="87"/>
      <c r="G40" s="175"/>
    </row>
    <row r="41" spans="1:7" s="10" customFormat="1" ht="12.75">
      <c r="A41" s="173" t="s">
        <v>52</v>
      </c>
      <c r="B41" s="39"/>
      <c r="C41" s="67"/>
      <c r="D41" s="87"/>
      <c r="E41" s="87"/>
      <c r="F41" s="87"/>
      <c r="G41" s="175"/>
    </row>
    <row r="42" spans="1:7" s="10" customFormat="1" ht="12.75">
      <c r="A42" s="173" t="s">
        <v>44</v>
      </c>
      <c r="B42" s="39"/>
      <c r="C42" s="93"/>
      <c r="D42" s="94"/>
      <c r="E42" s="94"/>
      <c r="F42" s="94"/>
      <c r="G42" s="177"/>
    </row>
    <row r="43" spans="1:7" s="10" customFormat="1" ht="12.75">
      <c r="A43" s="173" t="s">
        <v>45</v>
      </c>
      <c r="B43" s="39"/>
      <c r="C43" s="93"/>
      <c r="D43" s="94"/>
      <c r="E43" s="94"/>
      <c r="F43" s="94"/>
      <c r="G43" s="177"/>
    </row>
    <row r="44" spans="1:7" s="10" customFormat="1" ht="12.75">
      <c r="A44" s="173" t="s">
        <v>46</v>
      </c>
      <c r="B44" s="39"/>
      <c r="C44" s="95"/>
      <c r="D44" s="96"/>
      <c r="E44" s="96"/>
      <c r="F44" s="96"/>
      <c r="G44" s="178"/>
    </row>
    <row r="45" spans="1:7" s="10" customFormat="1" ht="12.75">
      <c r="A45" s="173" t="s">
        <v>60</v>
      </c>
      <c r="B45" s="39"/>
      <c r="C45" s="93"/>
      <c r="D45" s="94"/>
      <c r="E45" s="94"/>
      <c r="F45" s="94"/>
      <c r="G45" s="177"/>
    </row>
    <row r="46" spans="1:7" s="10" customFormat="1" ht="12.75">
      <c r="A46" s="173" t="s">
        <v>61</v>
      </c>
      <c r="B46" s="39"/>
      <c r="C46" s="93"/>
      <c r="D46" s="94"/>
      <c r="E46" s="94"/>
      <c r="F46" s="94"/>
      <c r="G46" s="177"/>
    </row>
    <row r="47" spans="1:7" s="10" customFormat="1" ht="12.75">
      <c r="A47" s="173" t="s">
        <v>62</v>
      </c>
      <c r="B47" s="39"/>
      <c r="C47" s="67"/>
      <c r="D47" s="87"/>
      <c r="E47" s="87"/>
      <c r="F47" s="87"/>
      <c r="G47" s="175"/>
    </row>
    <row r="48" spans="1:7" s="10" customFormat="1" ht="12.75">
      <c r="A48" s="173" t="s">
        <v>55</v>
      </c>
      <c r="B48" s="39"/>
      <c r="C48" s="107"/>
      <c r="D48" s="108"/>
      <c r="E48" s="108"/>
      <c r="F48" s="108"/>
      <c r="G48" s="179"/>
    </row>
    <row r="49" spans="1:7" s="10" customFormat="1" ht="12.75">
      <c r="A49" s="173" t="s">
        <v>63</v>
      </c>
      <c r="B49" s="39"/>
      <c r="C49" s="67"/>
      <c r="D49" s="87"/>
      <c r="E49" s="87"/>
      <c r="F49" s="87"/>
      <c r="G49" s="175"/>
    </row>
    <row r="50" spans="1:7" s="10" customFormat="1" ht="12.75">
      <c r="A50" s="173" t="s">
        <v>64</v>
      </c>
      <c r="B50" s="39"/>
      <c r="C50" s="67"/>
      <c r="D50" s="87"/>
      <c r="E50" s="87"/>
      <c r="F50" s="87"/>
      <c r="G50" s="175"/>
    </row>
    <row r="51" spans="1:7" s="10" customFormat="1" ht="12.75">
      <c r="A51" s="173" t="s">
        <v>65</v>
      </c>
      <c r="B51" s="39"/>
      <c r="C51" s="67"/>
      <c r="D51" s="87"/>
      <c r="E51" s="87"/>
      <c r="F51" s="87"/>
      <c r="G51" s="175"/>
    </row>
    <row r="52" spans="1:7" s="10" customFormat="1" ht="12.75">
      <c r="A52" s="173" t="s">
        <v>56</v>
      </c>
      <c r="B52" s="39"/>
      <c r="C52" s="67"/>
      <c r="D52" s="87"/>
      <c r="E52" s="87"/>
      <c r="F52" s="87"/>
      <c r="G52" s="175"/>
    </row>
    <row r="53" spans="1:7" s="10" customFormat="1" ht="12.75">
      <c r="A53" s="173" t="s">
        <v>49</v>
      </c>
      <c r="B53" s="39"/>
      <c r="C53" s="67"/>
      <c r="D53" s="87"/>
      <c r="E53" s="87"/>
      <c r="F53" s="87"/>
      <c r="G53" s="175"/>
    </row>
    <row r="54" spans="1:7" s="10" customFormat="1" ht="12.75">
      <c r="A54" s="173" t="s">
        <v>66</v>
      </c>
      <c r="B54" s="39"/>
      <c r="C54" s="97"/>
      <c r="D54" s="98"/>
      <c r="E54" s="98"/>
      <c r="F54" s="98"/>
      <c r="G54" s="180"/>
    </row>
    <row r="55" spans="1:7" s="10" customFormat="1" ht="27" customHeight="1">
      <c r="A55" s="181"/>
      <c r="B55" s="39" t="s">
        <v>10</v>
      </c>
      <c r="C55" s="87"/>
      <c r="D55" s="87"/>
      <c r="E55" s="87"/>
      <c r="F55" s="87"/>
      <c r="G55" s="175"/>
    </row>
    <row r="56" spans="1:7" s="11" customFormat="1" ht="24">
      <c r="A56" s="182" t="s">
        <v>67</v>
      </c>
      <c r="B56" s="28"/>
      <c r="C56" s="28"/>
      <c r="D56" s="28"/>
      <c r="E56" s="28"/>
      <c r="F56" s="28"/>
      <c r="G56" s="183"/>
    </row>
    <row r="57" spans="1:7" s="11" customFormat="1" ht="24.75" thickBot="1">
      <c r="A57" s="184" t="s">
        <v>68</v>
      </c>
      <c r="B57" s="185"/>
      <c r="C57" s="185"/>
      <c r="D57" s="185"/>
      <c r="E57" s="185"/>
      <c r="F57" s="185"/>
      <c r="G57" s="186"/>
    </row>
    <row r="58" spans="1:7" s="11" customFormat="1" ht="12" customHeight="1">
      <c r="A58" s="29"/>
      <c r="B58" s="30"/>
      <c r="C58" s="30"/>
      <c r="D58" s="30"/>
      <c r="E58" s="30"/>
      <c r="F58" s="30"/>
      <c r="G58" s="30"/>
    </row>
    <row r="59" spans="1:6" s="7" customFormat="1" ht="15">
      <c r="A59" s="27"/>
      <c r="B59" s="360"/>
      <c r="C59" s="360"/>
      <c r="D59" s="360"/>
      <c r="E59" s="360"/>
      <c r="F59" s="360"/>
    </row>
    <row r="60" spans="1:6" s="7" customFormat="1" ht="15">
      <c r="A60" s="27"/>
      <c r="B60" s="360"/>
      <c r="C60" s="360"/>
      <c r="D60" s="360"/>
      <c r="E60" s="360"/>
      <c r="F60" s="360"/>
    </row>
    <row r="61" s="7" customFormat="1" ht="15">
      <c r="A61" s="27"/>
    </row>
    <row r="62" s="7" customFormat="1" ht="15">
      <c r="A62" s="27"/>
    </row>
    <row r="63" spans="1:8" s="115" customFormat="1" ht="15.75">
      <c r="A63" s="337" t="str">
        <f>'2.3'!A37:B37</f>
        <v>Директор ООО "Кубаньэлектросеть"</v>
      </c>
      <c r="B63" s="337"/>
      <c r="D63" s="119"/>
      <c r="E63" s="119"/>
      <c r="F63" s="232" t="str">
        <f>'2.3'!D37</f>
        <v>В.А. Черкашин</v>
      </c>
      <c r="H63" s="117"/>
    </row>
  </sheetData>
  <sheetProtection/>
  <mergeCells count="3">
    <mergeCell ref="B59:F60"/>
    <mergeCell ref="A63:B63"/>
    <mergeCell ref="A5:G5"/>
  </mergeCells>
  <printOptions horizontalCentered="1"/>
  <pageMargins left="0.7874015748031497" right="0.1968503937007874" top="0.3937007874015748" bottom="0.1968503937007874" header="0.1968503937007874" footer="0.196850393700787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zoomScale="90" zoomScaleSheetLayoutView="90" zoomScalePageLayoutView="0" workbookViewId="0" topLeftCell="A1">
      <selection activeCell="E12" sqref="E12"/>
    </sheetView>
  </sheetViews>
  <sheetFormatPr defaultColWidth="11.375" defaultRowHeight="12.75"/>
  <cols>
    <col min="1" max="1" width="5.25390625" style="208" customWidth="1"/>
    <col min="2" max="2" width="5.00390625" style="208" customWidth="1"/>
    <col min="3" max="3" width="70.00390625" style="208" customWidth="1"/>
    <col min="4" max="4" width="15.625" style="208" customWidth="1"/>
    <col min="5" max="6" width="11.375" style="208" customWidth="1"/>
    <col min="7" max="7" width="10.75390625" style="208" customWidth="1"/>
    <col min="8" max="8" width="4.875" style="208" customWidth="1"/>
    <col min="9" max="16384" width="11.375" style="208" customWidth="1"/>
  </cols>
  <sheetData>
    <row r="2" spans="4:6" ht="12.75">
      <c r="D2" s="5" t="s">
        <v>301</v>
      </c>
      <c r="E2" s="5"/>
      <c r="F2" s="5"/>
    </row>
    <row r="3" spans="4:6" ht="12.75">
      <c r="D3" s="5" t="s">
        <v>25</v>
      </c>
      <c r="E3" s="5"/>
      <c r="F3" s="5"/>
    </row>
    <row r="4" spans="4:6" ht="12.75">
      <c r="D4" s="5" t="s">
        <v>26</v>
      </c>
      <c r="E4" s="5"/>
      <c r="F4" s="5"/>
    </row>
    <row r="5" spans="4:6" ht="12.75">
      <c r="D5" s="5" t="s">
        <v>27</v>
      </c>
      <c r="E5" s="11"/>
      <c r="F5" s="11"/>
    </row>
    <row r="6" spans="4:6" ht="12.75">
      <c r="D6" s="5" t="s">
        <v>28</v>
      </c>
      <c r="E6" s="11"/>
      <c r="F6" s="11"/>
    </row>
    <row r="7" spans="4:6" ht="12.75">
      <c r="D7" s="5" t="s">
        <v>29</v>
      </c>
      <c r="E7" s="11"/>
      <c r="F7" s="11"/>
    </row>
    <row r="8" spans="7:9" ht="12.75">
      <c r="G8" s="5"/>
      <c r="H8" s="11"/>
      <c r="I8" s="11"/>
    </row>
    <row r="9" spans="7:9" ht="12.75">
      <c r="G9" s="5"/>
      <c r="H9" s="11"/>
      <c r="I9" s="11"/>
    </row>
    <row r="10" spans="7:9" ht="12.75">
      <c r="G10" s="5"/>
      <c r="H10" s="11"/>
      <c r="I10" s="11"/>
    </row>
    <row r="11" spans="3:9" ht="12.75">
      <c r="C11" s="365" t="s">
        <v>80</v>
      </c>
      <c r="D11" s="365"/>
      <c r="G11" s="5"/>
      <c r="H11" s="11"/>
      <c r="I11" s="11"/>
    </row>
    <row r="12" spans="3:9" ht="43.5" customHeight="1">
      <c r="C12" s="364" t="s">
        <v>303</v>
      </c>
      <c r="D12" s="365"/>
      <c r="G12" s="5"/>
      <c r="H12" s="11"/>
      <c r="I12" s="11"/>
    </row>
    <row r="13" spans="3:9" ht="43.5" customHeight="1">
      <c r="C13" s="315"/>
      <c r="D13" s="316"/>
      <c r="G13" s="5"/>
      <c r="H13" s="11"/>
      <c r="I13" s="11"/>
    </row>
    <row r="15" spans="2:4" ht="33.75" customHeight="1">
      <c r="B15" s="364" t="s">
        <v>392</v>
      </c>
      <c r="C15" s="365"/>
      <c r="D15" s="365"/>
    </row>
    <row r="16" spans="2:4" ht="17.25" customHeight="1">
      <c r="B16" s="367" t="str">
        <f>'2.4'!A5</f>
        <v>ООО "Кубаньэлектросеть"</v>
      </c>
      <c r="C16" s="367"/>
      <c r="D16" s="367"/>
    </row>
    <row r="17" spans="2:4" ht="18.75" customHeight="1" thickBot="1">
      <c r="B17" s="366" t="s">
        <v>19</v>
      </c>
      <c r="C17" s="366"/>
      <c r="D17" s="366"/>
    </row>
    <row r="18" spans="2:4" ht="45" customHeight="1" thickBot="1">
      <c r="B18" s="141" t="s">
        <v>15</v>
      </c>
      <c r="C18" s="142" t="s">
        <v>31</v>
      </c>
      <c r="D18" s="143" t="s">
        <v>20</v>
      </c>
    </row>
    <row r="19" spans="2:4" ht="45">
      <c r="B19" s="138" t="s">
        <v>97</v>
      </c>
      <c r="C19" s="139" t="s">
        <v>16</v>
      </c>
      <c r="D19" s="140" t="s">
        <v>394</v>
      </c>
    </row>
    <row r="20" spans="2:4" ht="60">
      <c r="B20" s="133" t="s">
        <v>99</v>
      </c>
      <c r="C20" s="121" t="s">
        <v>17</v>
      </c>
      <c r="D20" s="134" t="s">
        <v>394</v>
      </c>
    </row>
    <row r="21" spans="2:4" ht="45.75" thickBot="1">
      <c r="B21" s="135" t="s">
        <v>103</v>
      </c>
      <c r="C21" s="136" t="s">
        <v>18</v>
      </c>
      <c r="D21" s="137" t="s">
        <v>393</v>
      </c>
    </row>
    <row r="22" ht="51" customHeight="1"/>
    <row r="23" spans="1:6" s="7" customFormat="1" ht="15">
      <c r="A23" s="27"/>
      <c r="B23" s="360"/>
      <c r="C23" s="360"/>
      <c r="D23" s="360"/>
      <c r="E23" s="360"/>
      <c r="F23" s="360"/>
    </row>
    <row r="24" spans="1:6" s="7" customFormat="1" ht="15">
      <c r="A24" s="27"/>
      <c r="B24" s="360"/>
      <c r="C24" s="360"/>
      <c r="D24" s="360"/>
      <c r="E24" s="360"/>
      <c r="F24" s="360"/>
    </row>
    <row r="25" s="7" customFormat="1" ht="15">
      <c r="A25" s="27"/>
    </row>
    <row r="26" s="7" customFormat="1" ht="15">
      <c r="A26" s="27"/>
    </row>
    <row r="27" spans="2:8" s="115" customFormat="1" ht="15" customHeight="1">
      <c r="B27" s="250" t="str">
        <f>'2.4'!A63</f>
        <v>Директор ООО "Кубаньэлектросеть"</v>
      </c>
      <c r="C27"/>
      <c r="D27" s="231" t="str">
        <f>'2.4'!F63</f>
        <v>В.А. Черкашин</v>
      </c>
      <c r="E27" s="119"/>
      <c r="F27" s="116"/>
      <c r="H27" s="117"/>
    </row>
  </sheetData>
  <sheetProtection/>
  <mergeCells count="6">
    <mergeCell ref="B15:D15"/>
    <mergeCell ref="B17:D17"/>
    <mergeCell ref="B16:D16"/>
    <mergeCell ref="C11:D11"/>
    <mergeCell ref="C12:D12"/>
    <mergeCell ref="B23:F24"/>
  </mergeCell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Евгений Близнюк</cp:lastModifiedBy>
  <cp:lastPrinted>2020-03-24T10:46:55Z</cp:lastPrinted>
  <dcterms:created xsi:type="dcterms:W3CDTF">2008-10-01T13:21:49Z</dcterms:created>
  <dcterms:modified xsi:type="dcterms:W3CDTF">2021-04-21T08:21:46Z</dcterms:modified>
  <cp:category/>
  <cp:version/>
  <cp:contentType/>
  <cp:contentStatus/>
</cp:coreProperties>
</file>