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15" windowWidth="14385" windowHeight="1152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<sst xmlns="http://schemas.openxmlformats.org/spreadsheetml/2006/main" count="4466" uniqueCount="794">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</sst>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2014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2016</v>
      </c>
      <c r="G8" s="146" t="s">
        <v>9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23" sqref="H23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3087.6549999999997</v>
      </c>
      <c r="G18" s="77">
        <f>SUM(G19,G20,G24,G28)</f>
        <v>0</v>
      </c>
      <c r="H18" s="77">
        <f>SUM(H19,H20,H24,H28)</f>
        <v>2044.032</v>
      </c>
      <c r="I18" s="77">
        <f>SUM(I19,I20,I24,I28)</f>
        <v>1043.623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3080.417</v>
      </c>
      <c r="G20" s="67">
        <f>SUM(G21:G23)</f>
        <v>0</v>
      </c>
      <c r="H20" s="67">
        <f>SUM(H21:H23)</f>
        <v>2036.7939999999999</v>
      </c>
      <c r="I20" s="67">
        <f>SUM(I21:I23)</f>
        <v>1043.623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3080.417</v>
      </c>
      <c r="G22" s="70"/>
      <c r="H22" s="70">
        <f>2044.032-H26</f>
        <v>2036.7939999999999</v>
      </c>
      <c r="I22" s="70">
        <v>1043.623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7.238</v>
      </c>
      <c r="G24" s="67">
        <f>SUM(G25:G27)</f>
        <v>0</v>
      </c>
      <c r="H24" s="67">
        <f>SUM(H25:H27)</f>
        <v>7.238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7.238</v>
      </c>
      <c r="G26" s="70"/>
      <c r="H26" s="70">
        <v>7.238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2587.653</v>
      </c>
      <c r="G29" s="68"/>
      <c r="H29" s="69">
        <f>H30</f>
        <v>0</v>
      </c>
      <c r="I29" s="69">
        <f>I30+I31</f>
        <v>1587.896</v>
      </c>
      <c r="J29" s="231">
        <f>J30+J31+J32</f>
        <v>999.757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1587.896</v>
      </c>
      <c r="G31" s="68"/>
      <c r="H31" s="68"/>
      <c r="I31" s="70">
        <v>1587.896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999.757</v>
      </c>
      <c r="G32" s="72"/>
      <c r="H32" s="72"/>
      <c r="I32" s="72"/>
      <c r="J32" s="234">
        <v>999.757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3008.194</v>
      </c>
      <c r="G34" s="69">
        <f>SUM(G35,G40,G44,G47,G50)</f>
        <v>0</v>
      </c>
      <c r="H34" s="69">
        <f>SUM(H35,H40,H44,H47,H50)</f>
        <v>435.281</v>
      </c>
      <c r="I34" s="69">
        <f>SUM(I35,I40,I44,I47,I50)</f>
        <v>1606.2559999999999</v>
      </c>
      <c r="J34" s="231">
        <f>SUM(J35,J40,J44,J47,J50)</f>
        <v>966.657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1413.643</v>
      </c>
      <c r="G35" s="67">
        <f>SUM(G36:G39)</f>
        <v>0</v>
      </c>
      <c r="H35" s="67">
        <f>SUM(H36:H39)</f>
        <v>428.62600000000003</v>
      </c>
      <c r="I35" s="67">
        <f>SUM(I36:I39)</f>
        <v>18.36</v>
      </c>
      <c r="J35" s="231">
        <f>SUM(J36:J39)</f>
        <v>966.657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1055.228</v>
      </c>
      <c r="G37" s="70"/>
      <c r="H37" s="70">
        <v>70.211</v>
      </c>
      <c r="I37" s="70">
        <v>18.36</v>
      </c>
      <c r="J37" s="71">
        <v>966.657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358.415</v>
      </c>
      <c r="G38" s="70"/>
      <c r="H38" s="70">
        <v>358.415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1594.551</v>
      </c>
      <c r="G40" s="67">
        <f>SUM(G41:G43)</f>
        <v>0</v>
      </c>
      <c r="H40" s="67">
        <f>SUM(H41:H43)</f>
        <v>6.655</v>
      </c>
      <c r="I40" s="67">
        <f>SUM(I41:I43)</f>
        <v>1587.896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1594.551</v>
      </c>
      <c r="G42" s="70"/>
      <c r="H42" s="70">
        <v>6.655</v>
      </c>
      <c r="I42" s="70">
        <v>1587.896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2587.653</v>
      </c>
      <c r="G53" s="69">
        <f>SUM(G30:J30)</f>
        <v>0</v>
      </c>
      <c r="H53" s="69">
        <f>SUM(G31:J31)</f>
        <v>1587.896</v>
      </c>
      <c r="I53" s="69">
        <f>SUM(G32:J32)</f>
        <v>999.757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79.46100000000001</v>
      </c>
      <c r="G56" s="69">
        <f>SUM(G57:G58)</f>
        <v>0</v>
      </c>
      <c r="H56" s="69">
        <f>SUM(H57:H58)</f>
        <v>20.855</v>
      </c>
      <c r="I56" s="69">
        <f>SUM(I57:I58)</f>
        <v>25.506</v>
      </c>
      <c r="J56" s="231">
        <f>SUM(J57:J58)</f>
        <v>33.1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79.46100000000001</v>
      </c>
      <c r="G58" s="70"/>
      <c r="H58" s="70">
        <v>20.855</v>
      </c>
      <c r="I58" s="70">
        <v>25.506</v>
      </c>
      <c r="J58" s="230">
        <v>33.1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3.517186542012496E-13</v>
      </c>
      <c r="G62" s="75">
        <f>G18-G34-G53-G54-G56+G60-G61</f>
        <v>0</v>
      </c>
      <c r="H62" s="75">
        <f>H18+H29-H34-H53-H54-H56+H60-H61</f>
        <v>1.7763568394002505E-14</v>
      </c>
      <c r="I62" s="75">
        <f>I18+I29-I34-I53-I54-I56+I60-I61</f>
        <v>4.263256414560601E-13</v>
      </c>
      <c r="J62" s="238">
        <f>J18+J29-J34-J54-J56+J60-J61</f>
        <v>-9.237055564881302E-14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15.870999999999999</v>
      </c>
      <c r="G64" s="77">
        <f>SUM(G65,G66,G70,G74)</f>
        <v>0</v>
      </c>
      <c r="H64" s="77">
        <f>SUM(H65,H66,H70,H74)</f>
        <v>10.506624565244497</v>
      </c>
      <c r="I64" s="77">
        <f>SUM(I65,I66,I70,I74)</f>
        <v>5.364375434755503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15.83379561738601</v>
      </c>
      <c r="G66" s="67">
        <f>SUM(G67:G69)</f>
        <v>0</v>
      </c>
      <c r="H66" s="67">
        <f>SUM(H67:H69)</f>
        <v>10.469420182630508</v>
      </c>
      <c r="I66" s="67">
        <f>SUM(I67:I69)</f>
        <v>5.364375434755503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15.83379561738601</v>
      </c>
      <c r="G68" s="70">
        <f>G22*(15.871/$F$18)</f>
        <v>0</v>
      </c>
      <c r="H68" s="70">
        <f>H22*(15.871/$F$18)</f>
        <v>10.469420182630508</v>
      </c>
      <c r="I68" s="70">
        <f>I22*(15.871/$F$18)</f>
        <v>5.364375434755503</v>
      </c>
      <c r="J68" s="70">
        <f>J22*(15.871/$F$18)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0.037204382613990235</v>
      </c>
      <c r="G70" s="67">
        <f>SUM(G71:G73)</f>
        <v>0</v>
      </c>
      <c r="H70" s="67">
        <f>SUM(H71:H73)</f>
        <v>0.037204382613990235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0.037204382613990235</v>
      </c>
      <c r="G72" s="70">
        <f>G26*(15.871/$F$18)</f>
        <v>0</v>
      </c>
      <c r="H72" s="70">
        <f>H26*(15.871/$F$18)</f>
        <v>0.037204382613990235</v>
      </c>
      <c r="I72" s="70">
        <f>I26*(15.871/$F$18)</f>
        <v>0</v>
      </c>
      <c r="J72" s="70">
        <f>J26*(15.871/$F$18)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13.300916314484617</v>
      </c>
      <c r="G75" s="80"/>
      <c r="H75" s="69">
        <f>H76</f>
        <v>0</v>
      </c>
      <c r="I75" s="69">
        <f>I76+I77</f>
        <v>8.162018559716032</v>
      </c>
      <c r="J75" s="231">
        <f>J76+J77+J78</f>
        <v>5.138897754768586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H30*(15.871/$F$18)</f>
        <v>0</v>
      </c>
      <c r="I76" s="70">
        <f>I30*(15.871/$F$18)</f>
        <v>0</v>
      </c>
      <c r="J76" s="70">
        <f>J30*(15.871/$F$18)</f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8.162018559716032</v>
      </c>
      <c r="G77" s="80"/>
      <c r="H77" s="80"/>
      <c r="I77" s="70">
        <f>I31*(15.871/$F$18)</f>
        <v>8.162018559716032</v>
      </c>
      <c r="J77" s="70">
        <f>J31*(15.871/$F$18)</f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5.138897754768586</v>
      </c>
      <c r="G78" s="80"/>
      <c r="H78" s="80"/>
      <c r="I78" s="80"/>
      <c r="J78" s="70">
        <f>J32*(15.871/$F$18)</f>
        <v>5.138897754768586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15.462558794295349</v>
      </c>
      <c r="G80" s="69">
        <f>SUM(G81,G86,G90,G93,G96)</f>
        <v>0</v>
      </c>
      <c r="H80" s="69">
        <f>SUM(H81,H86,H90,H93,H96)</f>
        <v>2.237408243796668</v>
      </c>
      <c r="I80" s="69">
        <f>SUM(I81,I86,I90,I93,I96)</f>
        <v>8.256391655155774</v>
      </c>
      <c r="J80" s="231">
        <f>SUM(J81,J86,J90,J93,J96)</f>
        <v>4.968758895342907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7.266332557555817</v>
      </c>
      <c r="G81" s="67">
        <f>SUM(G82:G85)</f>
        <v>0</v>
      </c>
      <c r="H81" s="67">
        <f>SUM(H82:H85)</f>
        <v>2.2032005667731664</v>
      </c>
      <c r="I81" s="67">
        <f>SUM(I82:I85)</f>
        <v>0.09437309543974311</v>
      </c>
      <c r="J81" s="231">
        <f>SUM(J82:J85)</f>
        <v>4.968758895342907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5.4240268384907</v>
      </c>
      <c r="G83" s="70">
        <f>G37*(15.871/$F$18)</f>
        <v>0</v>
      </c>
      <c r="H83" s="70">
        <f aca="true" t="shared" si="1" ref="H83:J84">H37*(15.871/$F$18)</f>
        <v>0.3608948477080503</v>
      </c>
      <c r="I83" s="70">
        <f t="shared" si="1"/>
        <v>0.09437309543974311</v>
      </c>
      <c r="J83" s="70">
        <f t="shared" si="1"/>
        <v>4.968758895342907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1.842305719065116</v>
      </c>
      <c r="G84" s="70">
        <f>G38*(15.871/$F$18)</f>
        <v>0</v>
      </c>
      <c r="H84" s="70">
        <f t="shared" si="1"/>
        <v>1.842305719065116</v>
      </c>
      <c r="I84" s="70">
        <f t="shared" si="1"/>
        <v>0</v>
      </c>
      <c r="J84" s="70">
        <f t="shared" si="1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8.196226236739534</v>
      </c>
      <c r="G86" s="67">
        <f>SUM(G87:G89)</f>
        <v>0</v>
      </c>
      <c r="H86" s="67">
        <f>SUM(H87:H89)</f>
        <v>0.03420767702350166</v>
      </c>
      <c r="I86" s="67">
        <f>SUM(I87:I89)</f>
        <v>8.162018559716032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8.196226236739534</v>
      </c>
      <c r="G88" s="70">
        <f>G42*(15.871/$F$18)</f>
        <v>0</v>
      </c>
      <c r="H88" s="70">
        <f>H42*(15.871/$F$18)</f>
        <v>0.03420767702350166</v>
      </c>
      <c r="I88" s="70">
        <f>I42*(15.871/$F$18)</f>
        <v>8.162018559716032</v>
      </c>
      <c r="J88" s="70">
        <f>J42*(15.871/$F$18)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13.300916314484617</v>
      </c>
      <c r="G99" s="69">
        <f>SUM(G76:J76)</f>
        <v>0</v>
      </c>
      <c r="H99" s="69">
        <f>SUM(G77:J77)</f>
        <v>8.162018559716032</v>
      </c>
      <c r="I99" s="69">
        <f>SUM(G78:J78)</f>
        <v>5.138897754768586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2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0.4084412057046529</v>
      </c>
      <c r="G102" s="69">
        <f>SUM(G103:G104)</f>
        <v>0</v>
      </c>
      <c r="H102" s="69">
        <f>SUM(H103:H104)</f>
        <v>0.1071977617317997</v>
      </c>
      <c r="I102" s="69">
        <f>SUM(I103:I104)</f>
        <v>0.13110458454717255</v>
      </c>
      <c r="J102" s="231">
        <f>SUM(J103:J104)</f>
        <v>0.1701388594256807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2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2"/>
        <v>0.4084412057046529</v>
      </c>
      <c r="G104" s="70">
        <f>G58*(15.871/$F$18)</f>
        <v>0</v>
      </c>
      <c r="H104" s="70">
        <f>H58*(15.871/$F$18)</f>
        <v>0.1071977617317997</v>
      </c>
      <c r="I104" s="70">
        <f>I58*(15.871/$F$18)</f>
        <v>0.13110458454717255</v>
      </c>
      <c r="J104" s="70">
        <f>J58*(15.871/$F$18)</f>
        <v>0.1701388594256807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2"/>
        <v>-5.134781488891349E-16</v>
      </c>
      <c r="G106" s="70">
        <v>0</v>
      </c>
      <c r="H106" s="70">
        <v>-1.99999999988959E-05</v>
      </c>
      <c r="I106" s="70">
        <v>4.999999998978044E-06</v>
      </c>
      <c r="J106" s="230">
        <v>1.4999999999404379E-05</v>
      </c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2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2"/>
        <v>-3.8719027983802334E-15</v>
      </c>
      <c r="G108" s="75">
        <f>G64-G80-G99-G100-G102+G106-G107</f>
        <v>0</v>
      </c>
      <c r="H108" s="75">
        <f>H64+H75-H80-H99-H100-H102+H106-H107</f>
        <v>-2.0000000001643703E-05</v>
      </c>
      <c r="I108" s="75">
        <f>I64+I75-I80-I99-I100-I102+I106-I107</f>
        <v>4.999999999422133E-06</v>
      </c>
      <c r="J108" s="238">
        <f>J64+J75-J80-J100-J102+J106-J107</f>
        <v>1.4999999998349667E-05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2016-09-09T10:02:14Z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