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195" windowWidth="14385" windowHeight="11640" tabRatio="808" activeTab="2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  <sheet name="modExportData" sheetId="11" state="veryHidden" r:id="rId11"/>
  </sheets>
  <externalReferences>
    <externalReference r:id="rId14"/>
  </externalReference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передача'!$G$62:$J$62</definedName>
    <definedName name="EE_TOTAL_DISBALANCE">'46 - передача'!$F$62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'REESTR_ORG'!$A$2:$E$226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'REESTR_ORG'!$T$232:$T$294</definedName>
    <definedName name="post_without_enes_name">'REESTR_ORG'!$X$232:$X$293</definedName>
    <definedName name="potr_name">'REESTR_ORG'!$AN$232</definedName>
    <definedName name="POWER_DISBALANCE">'46 - передача'!$G$108:$J$108</definedName>
    <definedName name="POWER_TOTAL_DISBALANCE">'46 - передача'!$F$108</definedName>
    <definedName name="REESTR_TEMP">'REESTR'!$A$2:$C$6</definedName>
    <definedName name="reg_name">'Титульный'!$F$6</definedName>
    <definedName name="REGION">'TEHSHEET'!$A$1:$A$84</definedName>
    <definedName name="region_range">'TEHSHEET'!$G$2:$G$2</definedName>
    <definedName name="ROW_MARKER_1">'46 - передача'!$C$112</definedName>
    <definedName name="ROW_MARKER_2">'46 - передача'!$C$127</definedName>
    <definedName name="sbwt_name">'REESTR_ORG'!$H$232:$H$260</definedName>
    <definedName name="sbwt_name_o">'REESTR_ORG'!$AV$232:$AV$261</definedName>
    <definedName name="sbwt_name_oep">'REESTR_ORG'!$AZ$232:$AZ$261</definedName>
    <definedName name="sbwt_name_p">'REESTR_ORG'!$P$232:$P$261</definedName>
    <definedName name="sbwt_post_name">'REESTR_ORG'!$AR$232:$AR$322</definedName>
    <definedName name="title_post_name">'REESTR_ORG'!$AB$232:$AD$294</definedName>
    <definedName name="title_post_without_enes_name">'REESTR_ORG'!$AF$232:$AH$293</definedName>
    <definedName name="title_sbwt_name">'REESTR_ORG'!$L$232:$N$260</definedName>
    <definedName name="title_tso_name">'REESTR_ORG'!$D$232:$F$364</definedName>
    <definedName name="tso_name">'REESTR_ORG'!$A$232:$A$364</definedName>
    <definedName name="tso_name_p">'REESTR_ORG'!$AJ$232:$AJ$427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<sst xmlns="http://schemas.openxmlformats.org/spreadsheetml/2006/main" count="4466" uniqueCount="794">
  <si>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</si>
  <si>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</si>
  <si>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</si>
  <si>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</si>
  <si>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</si>
  <si>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</si>
  <si>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</si>
  <si>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</si>
  <si>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</si>
  <si>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</si>
  <si>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</si>
  <si>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</si>
  <si>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</si>
  <si>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</si>
  <si>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</si>
  <si>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</si>
  <si>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</si>
  <si>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</si>
  <si>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</si>
  <si>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</si>
  <si>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</si>
  <si>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</si>
  <si>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</si>
  <si>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</si>
  <si>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</si>
  <si>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</si>
  <si>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</si>
  <si>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</si>
  <si>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</si>
  <si>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</si>
  <si>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</si>
  <si>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</si>
  <si>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</si>
  <si>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</si>
  <si>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</si>
  <si>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</si>
  <si>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</si>
  <si>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</si>
  <si>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</si>
  <si>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</si>
  <si>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</si>
  <si>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</si>
  <si>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</si>
  <si>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</si>
  <si>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</si>
  <si>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</si>
  <si>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</si>
  <si>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</si>
  <si>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</si>
  <si>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</si>
  <si>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</si>
  <si>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</si>
  <si>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</si>
  <si>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</si>
  <si>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</si>
  <si>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</si>
  <si>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</si>
  <si>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</si>
  <si>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</si>
  <si>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</si>
  <si>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</si>
  <si>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</si>
  <si>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</si>
  <si>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</si>
  <si>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</si>
  <si>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</si>
  <si>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</si>
  <si>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</si>
  <si>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</si>
  <si>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</si>
  <si>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</si>
  <si>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</si>
  <si>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</si>
  <si>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</si>
  <si>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</si>
  <si>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</si>
  <si>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</si>
  <si>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</si>
  <si>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</si>
  <si>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</si>
  <si>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</si>
  <si>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</si>
  <si>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</si>
  <si>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</si>
  <si>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</si>
  <si>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</si>
  <si>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</si>
  <si>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</si>
  <si>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</si>
  <si>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</si>
  <si>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</si>
  <si>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</si>
  <si>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</si>
  <si>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</si>
  <si>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</si>
  <si>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</si>
  <si>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</si>
  <si>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</si>
  <si>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</si>
  <si>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</si>
  <si>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</si>
  <si>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</si>
  <si>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</si>
  <si>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</si>
  <si>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</si>
  <si>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</si>
  <si>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</si>
  <si>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</si>
  <si>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</si>
  <si>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</si>
  <si>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</si>
  <si>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</si>
  <si>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</si>
  <si>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</si>
  <si>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</si>
  <si>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</si>
  <si>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</si>
  <si>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</si>
  <si>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</si>
  <si>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</si>
  <si>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</si>
  <si>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</si>
  <si>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</si>
  <si>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</si>
  <si>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</si>
  <si>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</si>
  <si>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</si>
  <si>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</si>
  <si>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</si>
  <si>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</si>
  <si>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</si>
  <si>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</si>
  <si>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</si>
  <si>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</si>
  <si>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</si>
  <si>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</si>
  <si>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</si>
  <si>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</si>
  <si>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</si>
  <si>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</si>
  <si>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</si>
  <si>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</si>
  <si>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</si>
  <si>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</si>
  <si>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</si>
  <si>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</si>
  <si>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</si>
  <si>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</si>
  <si>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</si>
  <si>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</si>
  <si>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</si>
  <si>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</si>
  <si>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</si>
  <si>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</si>
  <si>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</si>
  <si>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</si>
  <si>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</si>
  <si>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</si>
  <si>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</si>
  <si>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</si>
  <si>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</si>
  <si>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</si>
  <si>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</si>
  <si>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</si>
  <si>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</si>
  <si>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</si>
  <si>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</si>
  <si>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</si>
  <si>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</si>
  <si>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</si>
  <si>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</si>
  <si>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</si>
  <si>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</si>
  <si>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</si>
  <si>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</si>
  <si>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</si>
  <si>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</si>
  <si>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</si>
  <si>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</si>
  <si>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</si>
  <si>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</si>
  <si>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</si>
  <si>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</si>
  <si>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</si>
  <si>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</si>
  <si>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</si>
  <si>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</si>
  <si>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</si>
  <si>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</si>
  <si>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</si>
  <si>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</si>
  <si>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</si>
  <si>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</si>
  <si>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</si>
  <si>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</si>
  <si>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</si>
  <si>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</si>
  <si>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</si>
  <si>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</si>
  <si>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</si>
  <si>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</si>
  <si>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</si>
  <si>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</si>
  <si>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</si>
  <si>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</si>
  <si>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</si>
  <si>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</si>
  <si>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</si>
  <si>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</si>
  <si>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</si>
  <si>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</si>
  <si>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</si>
  <si>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</si>
  <si>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</si>
  <si>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</si>
  <si>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</si>
  <si>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</si>
  <si>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</si>
  <si>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</si>
  <si>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</si>
  <si>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</si>
  <si>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</si>
  <si>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</si>
  <si>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</si>
  <si>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</si>
  <si>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</si>
  <si>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</si>
  <si>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</si>
  <si>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</si>
  <si>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</si>
  <si>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</si>
  <si>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</si>
  <si>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</si>
  <si>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</si>
  <si>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</si>
  <si>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</si>
  <si>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</si>
  <si>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</si>
  <si>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</si>
  <si>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</si>
  <si>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</si>
  <si>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</si>
  <si>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</si>
  <si>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</si>
  <si>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</si>
  <si>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</si>
  <si>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</si>
  <si>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</si>
  <si>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</si>
  <si>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</si>
  <si>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</si>
  <si>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</si>
  <si>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</si>
  <si>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</si>
  <si>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</si>
  <si>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</si>
  <si>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</si>
  <si>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</si>
  <si>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</si>
  <si>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</si>
  <si>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</si>
  <si>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Экспорт данных в форму 46EP.2011:</t>
  </si>
  <si>
    <t>АО "ГТ Энерго"</t>
  </si>
  <si>
    <t>7703806647</t>
  </si>
  <si>
    <t>772801001</t>
  </si>
  <si>
    <t>Региональная генерация</t>
  </si>
  <si>
    <t>АО "Успенский сахарник"</t>
  </si>
  <si>
    <t>2357005329</t>
  </si>
  <si>
    <t>235701001</t>
  </si>
  <si>
    <t>Акционерное общество фирма "Агрокомплекс" им. Н.И.Ткачева</t>
  </si>
  <si>
    <t>2328000083</t>
  </si>
  <si>
    <t>232801001</t>
  </si>
  <si>
    <t>ЗАО "Картонтара"</t>
  </si>
  <si>
    <t>0105000304</t>
  </si>
  <si>
    <t>010501001</t>
  </si>
  <si>
    <t>ЗАО "Кристалл"</t>
  </si>
  <si>
    <t>2328000140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</si>
  <si>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</si>
  <si>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</si>
  <si>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</si>
  <si>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</si>
  <si>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</si>
  <si>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</si>
  <si>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</si>
  <si>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</si>
  <si>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</si>
  <si>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</si>
  <si>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</si>
  <si>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</si>
  <si>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</si>
  <si>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</si>
  <si>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</si>
  <si>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Краснодарский филиал ФГУП "ФТ-Центр"</t>
  </si>
  <si>
    <t>7709007859</t>
  </si>
  <si>
    <t>231043001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</si>
  <si>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</si>
  <si>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</si>
  <si>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</si>
  <si>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</si>
  <si>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</si>
  <si>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</si>
  <si>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</si>
  <si>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</si>
  <si>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</si>
  <si>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</si>
  <si>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</si>
  <si>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</si>
  <si>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</si>
  <si>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</si>
  <si>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</si>
  <si>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</si>
  <si>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</si>
  <si>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</si>
  <si>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</si>
  <si>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</si>
  <si>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</si>
  <si>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</si>
  <si>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</si>
  <si>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</si>
  <si>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</si>
  <si>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</si>
  <si>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</si>
  <si>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</si>
  <si>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</si>
  <si>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</si>
  <si>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</si>
  <si>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</si>
  <si>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</si>
  <si>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</si>
  <si>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230750001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</si>
  <si>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</si>
  <si>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</si>
  <si>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</si>
  <si>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</si>
  <si>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</si>
  <si>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</si>
  <si>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</si>
  <si>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</si>
  <si>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</si>
  <si>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</si>
  <si>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</si>
  <si>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</si>
  <si>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</si>
  <si>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</si>
  <si>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</si>
  <si>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</si>
  <si>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</si>
  <si>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</si>
  <si>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</si>
  <si>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</si>
  <si>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</si>
  <si>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</si>
  <si>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</si>
  <si>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</si>
  <si>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</si>
  <si>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</si>
  <si>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"РЭУ Идеал Хаус"</t>
  </si>
  <si>
    <t>2319043926</t>
  </si>
  <si>
    <t>231901001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</si>
  <si>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</si>
  <si>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</si>
  <si>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</si>
  <si>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</si>
  <si>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</si>
  <si>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</si>
  <si>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</si>
  <si>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</si>
  <si>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</si>
  <si>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</si>
  <si>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</si>
  <si>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</si>
  <si>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</si>
  <si>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</si>
  <si>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"Сочинская ТЭС "ОАО "ИНТЕР РАО ЕЭС"</t>
  </si>
  <si>
    <t>2320109650</t>
  </si>
  <si>
    <t>231902001</t>
  </si>
  <si>
    <t>Филиал КВЭП ЗАО "РАМО-М"</t>
  </si>
  <si>
    <t>7719113976</t>
  </si>
  <si>
    <t>231143001</t>
  </si>
  <si>
    <t>филиал ОАО "Кореновский" Акционерного Общества "Успенский сахарник"</t>
  </si>
  <si>
    <t>237343001</t>
  </si>
  <si>
    <t>ЗАО "Транссервисэнерго"</t>
  </si>
  <si>
    <t>7710430593</t>
  </si>
  <si>
    <t>771001001</t>
  </si>
  <si>
    <t>Сбытовая компания</t>
  </si>
  <si>
    <t>ОАО "Кубаньэнергосбыт"</t>
  </si>
  <si>
    <t>2308119595</t>
  </si>
  <si>
    <t>ОАО "НЭСК"</t>
  </si>
  <si>
    <t>2308091759</t>
  </si>
  <si>
    <t>230801001</t>
  </si>
  <si>
    <t>ОАО "Оборонэнергосбыт"</t>
  </si>
  <si>
    <t>7704731218</t>
  </si>
  <si>
    <t>770401001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</si>
  <si>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</si>
  <si>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</si>
  <si>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</si>
  <si>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</si>
  <si>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</si>
  <si>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</si>
  <si>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"Гарант Энерго"</t>
  </si>
  <si>
    <t>7709782777</t>
  </si>
  <si>
    <t>770901001</t>
  </si>
  <si>
    <t>ООО "Дизаж М"</t>
  </si>
  <si>
    <t>7728587330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</si>
  <si>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</si>
  <si>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</si>
  <si>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</si>
  <si>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</si>
  <si>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</si>
  <si>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</si>
  <si>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</si>
  <si>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</si>
  <si>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"МАРЭМ+"</t>
  </si>
  <si>
    <t>7702387915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</si>
  <si>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</si>
  <si>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</si>
  <si>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</si>
  <si>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</si>
  <si>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</si>
  <si>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</si>
  <si>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</si>
  <si>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</si>
  <si>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</si>
  <si>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</si>
  <si>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</si>
  <si>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</si>
  <si>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</si>
  <si>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</si>
  <si>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</si>
  <si>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</si>
  <si>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</si>
  <si>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</si>
  <si>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"Сервис Юг"</t>
  </si>
  <si>
    <t>2309141730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</si>
  <si>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</si>
  <si>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</si>
  <si>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</si>
  <si>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</si>
  <si>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</si>
  <si>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</si>
  <si>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</si>
  <si>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</si>
  <si>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</si>
  <si>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</si>
  <si>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</si>
  <si>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</si>
  <si>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ПАО "Мосэнергосбыт"</t>
  </si>
  <si>
    <t>7736520080</t>
  </si>
  <si>
    <t>997450001</t>
  </si>
  <si>
    <t>филиал "Южный" ОАО "Оборонэнергосбыт"</t>
  </si>
  <si>
    <t>230843001</t>
  </si>
  <si>
    <t>АО "Краснодарский приборный завод "Каскад"</t>
  </si>
  <si>
    <t>2311085593</t>
  </si>
  <si>
    <t>АО "Кропоткинский завод железобетонных изделий"</t>
  </si>
  <si>
    <t>2313014407</t>
  </si>
  <si>
    <t>236401001</t>
  </si>
  <si>
    <t>АО "Международный аэропорт "Краснодар"</t>
  </si>
  <si>
    <t>2312126429</t>
  </si>
  <si>
    <t>АО "Энергосервис"</t>
  </si>
  <si>
    <t>7709571825</t>
  </si>
  <si>
    <t>770301001</t>
  </si>
  <si>
    <t>ГТРК «Кубань»</t>
  </si>
  <si>
    <t>7714072839</t>
  </si>
  <si>
    <t>231002002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</si>
  <si>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</si>
  <si>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</si>
  <si>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</si>
  <si>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</si>
  <si>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</si>
  <si>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"Зерновой терминал "КСК"</t>
  </si>
  <si>
    <t>2315006923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</si>
  <si>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</si>
  <si>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</si>
  <si>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</si>
  <si>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</si>
  <si>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</si>
  <si>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</si>
  <si>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</si>
  <si>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</si>
  <si>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</si>
  <si>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</si>
  <si>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</si>
  <si>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</si>
  <si>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</si>
  <si>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</si>
  <si>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</si>
  <si>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</si>
  <si>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КПП "Геленджикский"</t>
  </si>
  <si>
    <t>2304004843</t>
  </si>
  <si>
    <t>ИП Батраков</t>
  </si>
  <si>
    <t>231104406379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</si>
  <si>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</si>
  <si>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</si>
  <si>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</si>
  <si>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</si>
  <si>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</si>
  <si>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</si>
  <si>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</si>
  <si>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</si>
  <si>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АО "ВРМ"</t>
  </si>
  <si>
    <t>7722648033</t>
  </si>
  <si>
    <t>231503001</t>
  </si>
  <si>
    <t>ОАО "Аванта"</t>
  </si>
  <si>
    <t>2309013175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</si>
  <si>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</si>
  <si>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</si>
  <si>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</si>
  <si>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</si>
  <si>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</si>
  <si>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</si>
  <si>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"Армавирэнергоинвест"</t>
  </si>
  <si>
    <t>2302046319</t>
  </si>
  <si>
    <t>ОАО "Аэропорт Анапа"</t>
  </si>
  <si>
    <t>2301013617</t>
  </si>
  <si>
    <t>ОАО "Майкопнормаль"</t>
  </si>
  <si>
    <t>0105012701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</si>
  <si>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</si>
  <si>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</si>
  <si>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</si>
  <si>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</si>
  <si>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</si>
  <si>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</si>
  <si>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</si>
  <si>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</si>
  <si>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</si>
  <si>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</si>
  <si>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</si>
  <si>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</si>
  <si>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</si>
  <si>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</si>
  <si>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</si>
  <si>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</si>
  <si>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</si>
  <si>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</si>
  <si>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</si>
  <si>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</si>
  <si>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</si>
  <si>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860201001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</si>
  <si>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</si>
  <si>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</si>
  <si>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</si>
  <si>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</si>
  <si>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</si>
  <si>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</si>
  <si>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</si>
  <si>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</si>
  <si>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«АТЭК»</t>
  </si>
  <si>
    <t>2312054894</t>
  </si>
  <si>
    <t>230750010</t>
  </si>
  <si>
    <t>ООО "АКСОЙ"</t>
  </si>
  <si>
    <t>2312171950</t>
  </si>
  <si>
    <t>ООО "Агрокомплекс Челбасский"</t>
  </si>
  <si>
    <t>0107011380</t>
  </si>
  <si>
    <t>010701001</t>
  </si>
  <si>
    <t>ООО "Агротрансэнерго"</t>
  </si>
  <si>
    <t>2328003983</t>
  </si>
  <si>
    <t>ООО "Алга"</t>
  </si>
  <si>
    <t>2304036186</t>
  </si>
  <si>
    <t>ООО "Армавирский мясоконсервный комбинат"</t>
  </si>
  <si>
    <t>2302041078</t>
  </si>
  <si>
    <t>ООО "Афипский НПЗ"</t>
  </si>
  <si>
    <t>7704214548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</si>
  <si>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</si>
  <si>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</si>
  <si>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</si>
  <si>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</si>
  <si>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</si>
  <si>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</si>
  <si>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</si>
  <si>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</si>
  <si>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</si>
  <si>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"Директория – Новый Морской Порт"</t>
  </si>
  <si>
    <t>2306020544</t>
  </si>
  <si>
    <t>ООО "Дунай"</t>
  </si>
  <si>
    <t>2308056962</t>
  </si>
  <si>
    <t>ООО "Завод "Кубаньпровод"</t>
  </si>
  <si>
    <t>2312223197</t>
  </si>
  <si>
    <t>ООО "ИСКРА"</t>
  </si>
  <si>
    <t>2372001544</t>
  </si>
  <si>
    <t>237201001</t>
  </si>
  <si>
    <t>ООО "ИнвестСпецСтрой"</t>
  </si>
  <si>
    <t>2309089978</t>
  </si>
  <si>
    <t>ООО "КВЭП"</t>
  </si>
  <si>
    <t>2311085794</t>
  </si>
  <si>
    <t>ООО "ККЗБ"</t>
  </si>
  <si>
    <t>2311178167</t>
  </si>
  <si>
    <t>231110100</t>
  </si>
  <si>
    <t>ООО "КС-Энерго"</t>
  </si>
  <si>
    <t>2308156540</t>
  </si>
  <si>
    <t>ООО "Коммунальная энергосервисная компания"</t>
  </si>
  <si>
    <t>2308101615</t>
  </si>
  <si>
    <t>ООО "Компрессорный завод "Борец"</t>
  </si>
  <si>
    <t>2311001480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</si>
  <si>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</si>
  <si>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</si>
  <si>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</si>
  <si>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</si>
  <si>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</si>
  <si>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</si>
  <si>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</si>
  <si>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</si>
  <si>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"Кропоткинский энергетический комплекс"</t>
  </si>
  <si>
    <t>2364001759</t>
  </si>
  <si>
    <t>ООО "Крымские коммунальные сети"</t>
  </si>
  <si>
    <t>2337042210</t>
  </si>
  <si>
    <t>233701001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</si>
  <si>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</si>
  <si>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</si>
  <si>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</si>
  <si>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</si>
  <si>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</si>
  <si>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</si>
  <si>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"Кубаньэлектросеть"</t>
  </si>
  <si>
    <t>2334024928</t>
  </si>
  <si>
    <t>ООО "Кубаньэнергоаудит"</t>
  </si>
  <si>
    <t>2310156227</t>
  </si>
  <si>
    <t>ООО "ЛЭС"</t>
  </si>
  <si>
    <t>2308156910</t>
  </si>
  <si>
    <t>ООО "Легион"</t>
  </si>
  <si>
    <t>2308144129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</si>
  <si>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</si>
  <si>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</si>
  <si>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</si>
  <si>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</si>
  <si>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</si>
  <si>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</si>
  <si>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"НСК"</t>
  </si>
  <si>
    <t>2315135421</t>
  </si>
  <si>
    <t>ООО "ОЭсК-Кракснодар"</t>
  </si>
  <si>
    <t>2308180712</t>
  </si>
  <si>
    <t>ООО "ПХЦ-Алдан"</t>
  </si>
  <si>
    <t>2310073080</t>
  </si>
  <si>
    <t>ООО "Первая строительная компания"</t>
  </si>
  <si>
    <t>2308120872</t>
  </si>
  <si>
    <t>ООО "Промышленная компания "Крымский консервный комбинат"</t>
  </si>
  <si>
    <t>2311084494</t>
  </si>
  <si>
    <t>ООО "РОСТЭК"</t>
  </si>
  <si>
    <t>2312137357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</si>
  <si>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</si>
  <si>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</si>
  <si>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</si>
  <si>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</si>
  <si>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</si>
  <si>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</si>
  <si>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</si>
  <si>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</si>
  <si>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</si>
  <si>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</si>
  <si>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"ТСК"</t>
  </si>
  <si>
    <t>2334025110</t>
  </si>
  <si>
    <t>ООО "Тбилисские электрические сети"</t>
  </si>
  <si>
    <t>2309074812</t>
  </si>
  <si>
    <t>ООО "Теплосервис-2000"</t>
  </si>
  <si>
    <t>2309080140</t>
  </si>
  <si>
    <t>ООО "Тихорецкие электрические сети"</t>
  </si>
  <si>
    <t>2360008665</t>
  </si>
  <si>
    <t>236001001</t>
  </si>
  <si>
    <t>ООО "ТрансЛогистикГрупп</t>
  </si>
  <si>
    <t>7813600180</t>
  </si>
  <si>
    <t>781301001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</si>
  <si>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</si>
  <si>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</si>
  <si>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</si>
  <si>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</si>
  <si>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</si>
  <si>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</si>
  <si>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</si>
  <si>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</si>
  <si>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</si>
  <si>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"Фирма "СДМТ"</t>
  </si>
  <si>
    <t>2308102200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</si>
  <si>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</si>
  <si>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</si>
  <si>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</si>
  <si>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</si>
  <si>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</si>
  <si>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</si>
  <si>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</si>
  <si>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</si>
  <si>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</si>
  <si>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</si>
  <si>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</si>
  <si>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</si>
  <si>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</si>
  <si>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</si>
  <si>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"ЭнергоСервис"</t>
  </si>
  <si>
    <t>2312164640</t>
  </si>
  <si>
    <t>ООО "Энергосистемы"</t>
  </si>
  <si>
    <t>2309132239</t>
  </si>
  <si>
    <t>ООО "Энерготрейд"</t>
  </si>
  <si>
    <t>2311175670</t>
  </si>
  <si>
    <t>ООО "ЮТЭК"</t>
  </si>
  <si>
    <t>2361005530</t>
  </si>
  <si>
    <t>ООО "ЮгЭнергоРесурс"</t>
  </si>
  <si>
    <t>2312127503</t>
  </si>
  <si>
    <t>ООО "Югстрой-Электросеть"</t>
  </si>
  <si>
    <t>2311172038</t>
  </si>
  <si>
    <t>ООО "Югэнергоэксперт"</t>
  </si>
  <si>
    <t>2308151503</t>
  </si>
  <si>
    <t>ООО "Янтарь"</t>
  </si>
  <si>
    <t>2302033302</t>
  </si>
  <si>
    <t>ООО «Кропоткинский Агрохим»</t>
  </si>
  <si>
    <t>2313018730</t>
  </si>
  <si>
    <t>231301001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</si>
  <si>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</si>
  <si>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</si>
  <si>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</si>
  <si>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</si>
  <si>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</si>
  <si>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</si>
  <si>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</si>
  <si>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ООО"АКТОН"</t>
  </si>
  <si>
    <t>2364011796</t>
  </si>
  <si>
    <t>ООО"МАйкопская ТЭЦ"</t>
  </si>
  <si>
    <t>0107019540</t>
  </si>
  <si>
    <t>ПАО "Кубаньэнерго"</t>
  </si>
  <si>
    <t>2309001660</t>
  </si>
  <si>
    <t>ПАО "Новороссийский морской торговый порт"</t>
  </si>
  <si>
    <t>2315004404</t>
  </si>
  <si>
    <t>997650001</t>
  </si>
  <si>
    <t>Северо-Кавказский филиал ООО "Газпром энерго"</t>
  </si>
  <si>
    <t>7736186950</t>
  </si>
  <si>
    <t>263602001</t>
  </si>
  <si>
    <t>ФГБНУ "АОС ВНИИМК"</t>
  </si>
  <si>
    <t>2302013708</t>
  </si>
  <si>
    <t>ФГБНУ КНИИХП</t>
  </si>
  <si>
    <t>2311033274</t>
  </si>
  <si>
    <t>ФГУ "Краснодарское водохранилище"</t>
  </si>
  <si>
    <t>2312012492</t>
  </si>
  <si>
    <t>Филиал ОАО "ФСК ЕЭС" Сочинское ПМЭС</t>
  </si>
  <si>
    <t>231743001</t>
  </si>
  <si>
    <t>Станция - поставщик ЭЭ</t>
  </si>
  <si>
    <t>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</si>
  <si>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</si>
  <si>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</si>
  <si>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</si>
  <si>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</si>
  <si>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 Электрогенерация»</t>
  </si>
  <si>
    <t>ОАО «Интер РАО-Электрогенерация» филиал «Джубгинская ТЭС»</t>
  </si>
  <si>
    <t>236543001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</si>
  <si>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</si>
  <si>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</si>
  <si>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</si>
  <si>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</si>
  <si>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«Сочинская ТЭС» ОАО «ИНТЕР РАО Электрогенерация» Станция поставщик ЭЭ</t>
  </si>
  <si>
    <t>231943001</t>
  </si>
  <si>
    <t>Филиал ОАО "ОГК-3" "Джубгинская ТЭС"</t>
  </si>
  <si>
    <t>0326023099</t>
  </si>
  <si>
    <t>филиал "Сочинская ТЭС" АО "Интер РАО - Электрогенерация"</t>
  </si>
  <si>
    <t>филиал ПАО "ОГК-2" - Адлерская ТЭС</t>
  </si>
  <si>
    <t>2607018122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</si>
  <si>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</si>
  <si>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</si>
  <si>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</si>
  <si>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</si>
  <si>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</si>
  <si>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</si>
  <si>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</si>
  <si>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</si>
  <si>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</si>
  <si>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</si>
  <si>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</si>
  <si>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</si>
  <si>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</si>
  <si>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</si>
  <si>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</si>
  <si>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</si>
  <si>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</si>
  <si>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</si>
  <si>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</si>
  <si>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</si>
  <si>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post_without_enes_name</t>
  </si>
  <si>
    <t>title_post_name</t>
  </si>
  <si>
    <t>title_post_without_enes_name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</si>
  <si>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</si>
  <si>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</si>
  <si>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</si>
  <si>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</si>
  <si>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</si>
  <si>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19.01.2016 17:47:04</t>
  </si>
  <si>
    <t xml:space="preserve">353730 Краснодарский край, Каневской район, 
ст. Каневская, ул. Комсомольская, 135 А
</t>
  </si>
  <si>
    <t>Клименко Е.А.</t>
  </si>
  <si>
    <t>8-(86164)-45-123</t>
  </si>
  <si>
    <t>Стороженко Г.Е.</t>
  </si>
  <si>
    <t>(861) 231-49-13</t>
  </si>
  <si>
    <t>krasnodarenergy@mail.ru</t>
  </si>
  <si>
    <t>Плетнева Л. В.</t>
  </si>
  <si>
    <t>Экономист</t>
  </si>
  <si>
    <t>Удалить</t>
  </si>
  <si>
    <t>1.2.1</t>
  </si>
  <si>
    <t>1.3.1</t>
  </si>
  <si>
    <t>3.1.1</t>
  </si>
  <si>
    <t>3.1.2</t>
  </si>
  <si>
    <t>3.2.1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</si>
</sst>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  <numFmt numFmtId="189" formatCode="#,##0.0000000"/>
    <numFmt numFmtId="190" formatCode="#,##0.00000000"/>
    <numFmt numFmtId="191" formatCode="0.0%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_(&quot;р.&quot;* #,##0.00_);_(&quot;р.&quot;* \(#,##0.00\);_(&quot;р.&quot;* &quot;-&quot;??_);_(@_)"/>
    <numFmt numFmtId="201" formatCode="_-* #,##0\ _р_._-;\-* #,##0\ _р_._-;_-* &quot;-&quot;\ _р_._-;_-@_-"/>
    <numFmt numFmtId="202" formatCode="_-* #,##0.00\ _р_._-;\-* #,##0.00\ _р_._-;_-* &quot;-&quot;??\ _р_._-;_-@_-"/>
    <numFmt numFmtId="203" formatCode="_(* #,##0.00_);_(* \(#,##0.00\);_(* &quot;-&quot;??_);_(@_)"/>
  </numFmts>
  <fonts count="100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b/>
      <u val="single"/>
      <sz val="9"/>
      <color indexed="9"/>
      <name val="Tahoma"/>
      <family val="2"/>
    </font>
    <font>
      <sz val="18"/>
      <color indexed="56"/>
      <name val="Cambria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/>
      <bottom style="thin"/>
    </border>
    <border>
      <left style="thin">
        <color indexed="63"/>
      </left>
      <right style="medium">
        <color indexed="63"/>
      </right>
      <top style="thin"/>
      <bottom/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/>
      <bottom style="thin"/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 style="thin"/>
      <right style="medium">
        <color indexed="63"/>
      </right>
      <top style="thin"/>
      <bottom/>
    </border>
    <border>
      <left>
        <color indexed="63"/>
      </left>
      <right style="medium">
        <color indexed="63"/>
      </right>
      <top style="thin"/>
      <bottom style="thin"/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6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191" fontId="56" fillId="0" borderId="0">
      <alignment vertical="top"/>
      <protection/>
    </xf>
    <xf numFmtId="191" fontId="63" fillId="0" borderId="0">
      <alignment vertical="top"/>
      <protection/>
    </xf>
    <xf numFmtId="192" fontId="63" fillId="2" borderId="0">
      <alignment vertical="top"/>
      <protection/>
    </xf>
    <xf numFmtId="191" fontId="63" fillId="3" borderId="0">
      <alignment vertical="top"/>
      <protection/>
    </xf>
    <xf numFmtId="193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93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93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93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1" fontId="53" fillId="0" borderId="0">
      <alignment/>
      <protection locked="0"/>
    </xf>
    <xf numFmtId="182" fontId="53" fillId="0" borderId="0">
      <alignment/>
      <protection locked="0"/>
    </xf>
    <xf numFmtId="181" fontId="53" fillId="0" borderId="0">
      <alignment/>
      <protection locked="0"/>
    </xf>
    <xf numFmtId="182" fontId="53" fillId="0" borderId="0">
      <alignment/>
      <protection locked="0"/>
    </xf>
    <xf numFmtId="183" fontId="53" fillId="0" borderId="0">
      <alignment/>
      <protection locked="0"/>
    </xf>
    <xf numFmtId="180" fontId="53" fillId="0" borderId="1">
      <alignment/>
      <protection locked="0"/>
    </xf>
    <xf numFmtId="180" fontId="54" fillId="0" borderId="0">
      <alignment/>
      <protection locked="0"/>
    </xf>
    <xf numFmtId="180" fontId="54" fillId="0" borderId="0">
      <alignment/>
      <protection locked="0"/>
    </xf>
    <xf numFmtId="180" fontId="53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3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3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3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3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3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3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3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3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3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3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3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3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2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84" fillId="29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84" fillId="30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84" fillId="31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84" fillId="32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84" fillId="33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84" fillId="34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38" borderId="0" applyNumberFormat="0" applyBorder="0" applyAlignment="0" applyProtection="0"/>
    <xf numFmtId="0" fontId="64" fillId="0" borderId="0" applyNumberFormat="0" applyFill="0" applyBorder="0" applyAlignment="0" applyProtection="0"/>
    <xf numFmtId="175" fontId="0" fillId="0" borderId="2">
      <alignment/>
      <protection locked="0"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5" fillId="5" borderId="0" applyNumberFormat="0" applyBorder="0" applyAlignment="0" applyProtection="0"/>
    <xf numFmtId="0" fontId="38" fillId="2" borderId="3" applyNumberFormat="0" applyAlignment="0" applyProtection="0"/>
    <xf numFmtId="0" fontId="40" fillId="39" borderId="4" applyNumberFormat="0" applyAlignment="0" applyProtection="0"/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3" fontId="65" fillId="0" borderId="0" applyFont="0" applyFill="0" applyBorder="0" applyAlignment="0" applyProtection="0"/>
    <xf numFmtId="175" fontId="47" fillId="7" borderId="2">
      <alignment/>
      <protection/>
    </xf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8" fontId="10" fillId="0" borderId="0" applyFont="0" applyFill="0" applyBorder="0" applyAlignment="0" applyProtection="0"/>
    <xf numFmtId="196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4" fontId="9" fillId="0" borderId="0">
      <alignment vertical="top"/>
      <protection/>
    </xf>
    <xf numFmtId="193" fontId="66" fillId="0" borderId="0">
      <alignment vertical="top"/>
      <protection/>
    </xf>
    <xf numFmtId="193" fontId="66" fillId="0" borderId="0">
      <alignment vertical="top"/>
      <protection/>
    </xf>
    <xf numFmtId="179" fontId="9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76" fontId="55" fillId="0" borderId="0" applyFill="0" applyBorder="0" applyAlignment="0" applyProtection="0"/>
    <xf numFmtId="176" fontId="56" fillId="0" borderId="0" applyFill="0" applyBorder="0" applyAlignment="0" applyProtection="0"/>
    <xf numFmtId="176" fontId="57" fillId="0" borderId="0" applyFill="0" applyBorder="0" applyAlignment="0" applyProtection="0"/>
    <xf numFmtId="176" fontId="58" fillId="0" borderId="0" applyFill="0" applyBorder="0" applyAlignment="0" applyProtection="0"/>
    <xf numFmtId="176" fontId="59" fillId="0" borderId="0" applyFill="0" applyBorder="0" applyAlignment="0" applyProtection="0"/>
    <xf numFmtId="176" fontId="60" fillId="0" borderId="0" applyFill="0" applyBorder="0" applyAlignment="0" applyProtection="0"/>
    <xf numFmtId="176" fontId="61" fillId="0" borderId="0" applyFill="0" applyBorder="0" applyAlignment="0" applyProtection="0"/>
    <xf numFmtId="2" fontId="65" fillId="0" borderId="0" applyFont="0" applyFill="0" applyBorder="0" applyAlignment="0" applyProtection="0"/>
    <xf numFmtId="0" fontId="34" fillId="3" borderId="0" applyNumberFormat="0" applyBorder="0" applyAlignment="0" applyProtection="0"/>
    <xf numFmtId="0" fontId="67" fillId="0" borderId="0">
      <alignment vertical="top"/>
      <protection/>
    </xf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193" fontId="68" fillId="0" borderId="0">
      <alignment vertical="top"/>
      <protection/>
    </xf>
    <xf numFmtId="193" fontId="68" fillId="0" borderId="0">
      <alignment vertical="top"/>
      <protection/>
    </xf>
    <xf numFmtId="175" fontId="69" fillId="0" borderId="0">
      <alignment/>
      <protection/>
    </xf>
    <xf numFmtId="0" fontId="70" fillId="0" borderId="0" applyNumberFormat="0" applyFill="0" applyBorder="0" applyAlignment="0" applyProtection="0"/>
    <xf numFmtId="0" fontId="2" fillId="8" borderId="3" applyNumberFormat="0" applyAlignment="0" applyProtection="0"/>
    <xf numFmtId="193" fontId="63" fillId="0" borderId="0">
      <alignment vertical="top"/>
      <protection/>
    </xf>
    <xf numFmtId="193" fontId="63" fillId="2" borderId="0">
      <alignment vertical="top"/>
      <protection/>
    </xf>
    <xf numFmtId="193" fontId="63" fillId="2" borderId="0">
      <alignment vertical="top"/>
      <protection/>
    </xf>
    <xf numFmtId="193" fontId="63" fillId="0" borderId="0">
      <alignment vertical="top"/>
      <protection/>
    </xf>
    <xf numFmtId="197" fontId="63" fillId="3" borderId="0">
      <alignment vertical="top"/>
      <protection/>
    </xf>
    <xf numFmtId="38" fontId="63" fillId="0" borderId="0">
      <alignment vertical="top"/>
      <protection/>
    </xf>
    <xf numFmtId="0" fontId="39" fillId="0" borderId="8" applyNumberFormat="0" applyFill="0" applyAlignment="0" applyProtection="0"/>
    <xf numFmtId="0" fontId="36" fillId="40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1" fillId="41" borderId="9" applyNumberFormat="0" applyFont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37" fillId="2" borderId="10" applyNumberFormat="0" applyAlignment="0" applyProtection="0"/>
    <xf numFmtId="0" fontId="4" fillId="0" borderId="0" applyNumberFormat="0">
      <alignment horizontal="left"/>
      <protection/>
    </xf>
    <xf numFmtId="4" fontId="71" fillId="40" borderId="10" applyNumberFormat="0" applyProtection="0">
      <alignment vertical="center"/>
    </xf>
    <xf numFmtId="4" fontId="72" fillId="40" borderId="10" applyNumberFormat="0" applyProtection="0">
      <alignment vertical="center"/>
    </xf>
    <xf numFmtId="4" fontId="71" fillId="40" borderId="10" applyNumberFormat="0" applyProtection="0">
      <alignment horizontal="left" vertical="center" indent="1"/>
    </xf>
    <xf numFmtId="4" fontId="71" fillId="40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center" indent="1"/>
    </xf>
    <xf numFmtId="4" fontId="71" fillId="5" borderId="10" applyNumberFormat="0" applyProtection="0">
      <alignment horizontal="right" vertical="center"/>
    </xf>
    <xf numFmtId="4" fontId="71" fillId="16" borderId="10" applyNumberFormat="0" applyProtection="0">
      <alignment horizontal="right" vertical="center"/>
    </xf>
    <xf numFmtId="4" fontId="71" fillId="36" borderId="10" applyNumberFormat="0" applyProtection="0">
      <alignment horizontal="right" vertical="center"/>
    </xf>
    <xf numFmtId="4" fontId="71" fillId="18" borderId="10" applyNumberFormat="0" applyProtection="0">
      <alignment horizontal="right" vertical="center"/>
    </xf>
    <xf numFmtId="4" fontId="71" fillId="28" borderId="10" applyNumberFormat="0" applyProtection="0">
      <alignment horizontal="right" vertical="center"/>
    </xf>
    <xf numFmtId="4" fontId="71" fillId="38" borderId="10" applyNumberFormat="0" applyProtection="0">
      <alignment horizontal="right" vertical="center"/>
    </xf>
    <xf numFmtId="4" fontId="71" fillId="37" borderId="10" applyNumberFormat="0" applyProtection="0">
      <alignment horizontal="right" vertical="center"/>
    </xf>
    <xf numFmtId="4" fontId="71" fillId="42" borderId="10" applyNumberFormat="0" applyProtection="0">
      <alignment horizontal="right" vertical="center"/>
    </xf>
    <xf numFmtId="4" fontId="71" fillId="17" borderId="10" applyNumberFormat="0" applyProtection="0">
      <alignment horizontal="right" vertical="center"/>
    </xf>
    <xf numFmtId="4" fontId="73" fillId="43" borderId="10" applyNumberFormat="0" applyProtection="0">
      <alignment horizontal="left" vertical="center" indent="1"/>
    </xf>
    <xf numFmtId="4" fontId="71" fillId="44" borderId="11" applyNumberFormat="0" applyProtection="0">
      <alignment horizontal="left" vertical="center" indent="1"/>
    </xf>
    <xf numFmtId="4" fontId="74" fillId="45" borderId="0" applyNumberFormat="0" applyProtection="0">
      <alignment horizontal="left" vertical="center" indent="1"/>
    </xf>
    <xf numFmtId="0" fontId="10" fillId="4" borderId="10" applyNumberFormat="0" applyProtection="0">
      <alignment horizontal="left" vertical="center" indent="1"/>
    </xf>
    <xf numFmtId="4" fontId="71" fillId="44" borderId="10" applyNumberFormat="0" applyProtection="0">
      <alignment horizontal="left" vertical="center" indent="1"/>
    </xf>
    <xf numFmtId="4" fontId="71" fillId="46" borderId="10" applyNumberFormat="0" applyProtection="0">
      <alignment horizontal="left" vertical="center" indent="1"/>
    </xf>
    <xf numFmtId="0" fontId="10" fillId="46" borderId="10" applyNumberFormat="0" applyProtection="0">
      <alignment horizontal="left" vertical="center" indent="1"/>
    </xf>
    <xf numFmtId="0" fontId="10" fillId="46" borderId="10" applyNumberFormat="0" applyProtection="0">
      <alignment horizontal="left" vertical="center" indent="1"/>
    </xf>
    <xf numFmtId="0" fontId="10" fillId="39" borderId="10" applyNumberFormat="0" applyProtection="0">
      <alignment horizontal="left" vertical="center" indent="1"/>
    </xf>
    <xf numFmtId="0" fontId="10" fillId="39" borderId="10" applyNumberFormat="0" applyProtection="0">
      <alignment horizontal="left" vertical="center" indent="1"/>
    </xf>
    <xf numFmtId="0" fontId="10" fillId="2" borderId="10" applyNumberFormat="0" applyProtection="0">
      <alignment horizontal="left" vertical="center" indent="1"/>
    </xf>
    <xf numFmtId="0" fontId="10" fillId="2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71" fillId="41" borderId="10" applyNumberFormat="0" applyProtection="0">
      <alignment vertical="center"/>
    </xf>
    <xf numFmtId="4" fontId="72" fillId="41" borderId="10" applyNumberFormat="0" applyProtection="0">
      <alignment vertical="center"/>
    </xf>
    <xf numFmtId="4" fontId="71" fillId="41" borderId="10" applyNumberFormat="0" applyProtection="0">
      <alignment horizontal="left" vertical="center" indent="1"/>
    </xf>
    <xf numFmtId="4" fontId="71" fillId="41" borderId="10" applyNumberFormat="0" applyProtection="0">
      <alignment horizontal="left" vertical="center" indent="1"/>
    </xf>
    <xf numFmtId="4" fontId="71" fillId="44" borderId="10" applyNumberFormat="0" applyProtection="0">
      <alignment horizontal="right" vertical="center"/>
    </xf>
    <xf numFmtId="4" fontId="72" fillId="44" borderId="10" applyNumberFormat="0" applyProtection="0">
      <alignment horizontal="right" vertical="center"/>
    </xf>
    <xf numFmtId="0" fontId="10" fillId="4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center" indent="1"/>
    </xf>
    <xf numFmtId="0" fontId="75" fillId="0" borderId="0">
      <alignment/>
      <protection/>
    </xf>
    <xf numFmtId="4" fontId="76" fillId="44" borderId="10" applyNumberFormat="0" applyProtection="0">
      <alignment horizontal="right" vertical="center"/>
    </xf>
    <xf numFmtId="0" fontId="7" fillId="0" borderId="0">
      <alignment/>
      <protection/>
    </xf>
    <xf numFmtId="193" fontId="77" fillId="47" borderId="0">
      <alignment horizontal="right" vertical="top"/>
      <protection/>
    </xf>
    <xf numFmtId="193" fontId="77" fillId="47" borderId="0">
      <alignment horizontal="right" vertical="top"/>
      <protection/>
    </xf>
    <xf numFmtId="0" fontId="45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84" fillId="48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84" fillId="49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84" fillId="50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84" fillId="51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84" fillId="52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84" fillId="53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175" fontId="0" fillId="0" borderId="2">
      <alignment/>
      <protection locked="0"/>
    </xf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85" fillId="54" borderId="13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86" fillId="54" borderId="14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74" fontId="18" fillId="0" borderId="0" applyFont="0" applyFill="0" applyBorder="0" applyAlignment="0" applyProtection="0"/>
    <xf numFmtId="20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6" fillId="0" borderId="0" applyBorder="0">
      <alignment horizontal="center" vertical="center" wrapText="1"/>
      <protection/>
    </xf>
    <xf numFmtId="0" fontId="87" fillId="0" borderId="1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88" fillId="0" borderId="1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89" fillId="0" borderId="1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18" applyBorder="0">
      <alignment horizontal="center" vertical="center" wrapText="1"/>
      <protection/>
    </xf>
    <xf numFmtId="175" fontId="47" fillId="7" borderId="2">
      <alignment/>
      <protection/>
    </xf>
    <xf numFmtId="4" fontId="3" fillId="40" borderId="19" applyBorder="0">
      <alignment horizontal="right"/>
      <protection/>
    </xf>
    <xf numFmtId="49" fontId="78" fillId="0" borderId="0" applyBorder="0">
      <alignment vertical="center"/>
      <protection/>
    </xf>
    <xf numFmtId="0" fontId="90" fillId="0" borderId="20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3" fontId="47" fillId="0" borderId="19" applyBorder="0">
      <alignment vertical="center"/>
      <protection/>
    </xf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91" fillId="55" borderId="21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9" fillId="0" borderId="0">
      <alignment horizontal="center" vertical="top" wrapText="1"/>
      <protection/>
    </xf>
    <xf numFmtId="0" fontId="50" fillId="0" borderId="0">
      <alignment horizontal="centerContinuous" vertical="center"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177" fontId="51" fillId="3" borderId="19">
      <alignment wrapText="1"/>
      <protection/>
    </xf>
    <xf numFmtId="0" fontId="9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3" fillId="56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49" fontId="3" fillId="0" borderId="0" applyBorder="0">
      <alignment vertical="top"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10" fillId="0" borderId="0">
      <alignment/>
      <protection/>
    </xf>
    <xf numFmtId="49" fontId="3" fillId="0" borderId="0" applyBorder="0">
      <alignment vertical="top"/>
      <protection/>
    </xf>
    <xf numFmtId="49" fontId="3" fillId="0" borderId="0" applyFill="0" applyBorder="0">
      <alignment vertical="top"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94" fillId="0" borderId="0" applyNumberFormat="0" applyFill="0" applyBorder="0" applyAlignment="0" applyProtection="0"/>
    <xf numFmtId="0" fontId="95" fillId="57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52" fillId="40" borderId="22" applyNumberFormat="0" applyBorder="0" applyAlignment="0">
      <protection locked="0"/>
    </xf>
    <xf numFmtId="0" fontId="9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58" borderId="23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1" fillId="41" borderId="9" applyNumberFormat="0" applyFont="0" applyAlignment="0" applyProtection="0"/>
    <xf numFmtId="0" fontId="1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7" fillId="0" borderId="24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7" fillId="0" borderId="0">
      <alignment/>
      <protection/>
    </xf>
    <xf numFmtId="193" fontId="56" fillId="0" borderId="0">
      <alignment vertical="top"/>
      <protection/>
    </xf>
    <xf numFmtId="193" fontId="56" fillId="0" borderId="0">
      <alignment vertical="top"/>
      <protection/>
    </xf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0" fontId="9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8" borderId="25" applyBorder="0">
      <alignment horizontal="right"/>
      <protection/>
    </xf>
    <xf numFmtId="4" fontId="3" fillId="3" borderId="19" applyFont="0" applyBorder="0">
      <alignment horizontal="right"/>
      <protection/>
    </xf>
    <xf numFmtId="0" fontId="99" fillId="59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186" fontId="0" fillId="0" borderId="19" applyFont="0" applyFill="0" applyBorder="0" applyProtection="0">
      <alignment horizontal="center" vertical="center"/>
    </xf>
    <xf numFmtId="184" fontId="53" fillId="0" borderId="0">
      <alignment/>
      <protection locked="0"/>
    </xf>
    <xf numFmtId="0" fontId="0" fillId="0" borderId="19" applyBorder="0">
      <alignment horizontal="center" vertical="center" wrapText="1"/>
      <protection/>
    </xf>
  </cellStyleXfs>
  <cellXfs count="319">
    <xf numFmtId="0" fontId="0" fillId="0" borderId="0" xfId="0" applyAlignment="1">
      <alignment/>
    </xf>
    <xf numFmtId="0" fontId="13" fillId="0" borderId="0" xfId="1354" applyNumberFormat="1" applyFont="1" applyFill="1" applyBorder="1" applyAlignment="1" applyProtection="1">
      <alignment horizontal="left" vertical="top"/>
      <protection/>
    </xf>
    <xf numFmtId="14" fontId="12" fillId="0" borderId="0" xfId="1370" applyNumberFormat="1" applyFont="1" applyFill="1" applyBorder="1" applyAlignment="1" applyProtection="1">
      <alignment horizontal="center" vertical="center" wrapText="1"/>
      <protection/>
    </xf>
    <xf numFmtId="0" fontId="13" fillId="60" borderId="0" xfId="1370" applyNumberFormat="1" applyFont="1" applyFill="1" applyBorder="1" applyAlignment="1" applyProtection="1">
      <alignment horizontal="center" vertical="center" wrapText="1"/>
      <protection/>
    </xf>
    <xf numFmtId="0" fontId="3" fillId="60" borderId="0" xfId="1370" applyNumberFormat="1" applyFont="1" applyFill="1" applyBorder="1" applyAlignment="1" applyProtection="1">
      <alignment horizontal="center" vertical="center" wrapText="1"/>
      <protection/>
    </xf>
    <xf numFmtId="49" fontId="12" fillId="0" borderId="0" xfId="1370" applyNumberFormat="1" applyFont="1" applyFill="1" applyBorder="1" applyAlignment="1" applyProtection="1">
      <alignment horizontal="left" vertical="center" wrapText="1"/>
      <protection/>
    </xf>
    <xf numFmtId="49" fontId="3" fillId="60" borderId="19" xfId="1370" applyNumberFormat="1" applyFont="1" applyFill="1" applyBorder="1" applyAlignment="1" applyProtection="1">
      <alignment horizontal="center" vertical="center" wrapText="1"/>
      <protection/>
    </xf>
    <xf numFmtId="0" fontId="3" fillId="0" borderId="0" xfId="1363" applyFont="1" applyProtection="1">
      <alignment/>
      <protection/>
    </xf>
    <xf numFmtId="0" fontId="3" fillId="0" borderId="0" xfId="1363" applyFont="1" applyAlignment="1" applyProtection="1">
      <alignment horizontal="center"/>
      <protection/>
    </xf>
    <xf numFmtId="0" fontId="3" fillId="0" borderId="0" xfId="1371" applyFont="1" applyAlignment="1" applyProtection="1">
      <alignment horizontal="right"/>
      <protection/>
    </xf>
    <xf numFmtId="0" fontId="3" fillId="0" borderId="19" xfId="1363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49" fontId="3" fillId="0" borderId="0" xfId="1359" applyFont="1" applyAlignment="1" applyProtection="1">
      <alignment vertical="top" wrapText="1"/>
      <protection/>
    </xf>
    <xf numFmtId="49" fontId="3" fillId="0" borderId="0" xfId="1358" applyFont="1" applyProtection="1">
      <alignment vertical="top"/>
      <protection/>
    </xf>
    <xf numFmtId="49" fontId="3" fillId="60" borderId="26" xfId="1362" applyFont="1" applyFill="1" applyBorder="1" applyProtection="1">
      <alignment vertical="top"/>
      <protection/>
    </xf>
    <xf numFmtId="49" fontId="3" fillId="60" borderId="0" xfId="1362" applyFont="1" applyFill="1" applyBorder="1" applyProtection="1">
      <alignment vertical="top"/>
      <protection/>
    </xf>
    <xf numFmtId="49" fontId="3" fillId="0" borderId="0" xfId="1362" applyFont="1" applyProtection="1">
      <alignment vertical="top"/>
      <protection/>
    </xf>
    <xf numFmtId="0" fontId="3" fillId="60" borderId="26" xfId="1353" applyFont="1" applyFill="1" applyBorder="1" applyAlignment="1" applyProtection="1">
      <alignment wrapText="1"/>
      <protection/>
    </xf>
    <xf numFmtId="0" fontId="3" fillId="60" borderId="0" xfId="1353" applyFont="1" applyFill="1" applyBorder="1" applyAlignment="1" applyProtection="1">
      <alignment wrapText="1"/>
      <protection/>
    </xf>
    <xf numFmtId="49" fontId="6" fillId="60" borderId="0" xfId="1361" applyFont="1" applyFill="1" applyBorder="1" applyAlignment="1" applyProtection="1">
      <alignment horizontal="left" vertical="center" indent="2"/>
      <protection/>
    </xf>
    <xf numFmtId="0" fontId="12" fillId="0" borderId="0" xfId="1360" applyFont="1" applyFill="1" applyAlignment="1" applyProtection="1">
      <alignment vertical="center" wrapText="1"/>
      <protection/>
    </xf>
    <xf numFmtId="0" fontId="13" fillId="0" borderId="0" xfId="1360" applyFont="1" applyAlignment="1" applyProtection="1">
      <alignment vertical="center" wrapText="1"/>
      <protection/>
    </xf>
    <xf numFmtId="0" fontId="13" fillId="0" borderId="0" xfId="1360" applyFont="1" applyAlignment="1" applyProtection="1">
      <alignment horizontal="center" vertical="center" wrapText="1"/>
      <protection/>
    </xf>
    <xf numFmtId="0" fontId="12" fillId="0" borderId="0" xfId="1360" applyFont="1" applyFill="1" applyAlignment="1" applyProtection="1">
      <alignment horizontal="left" vertical="center" wrapText="1"/>
      <protection/>
    </xf>
    <xf numFmtId="0" fontId="12" fillId="0" borderId="0" xfId="1360" applyFont="1" applyAlignment="1" applyProtection="1">
      <alignment vertical="center" wrapText="1"/>
      <protection/>
    </xf>
    <xf numFmtId="0" fontId="13" fillId="0" borderId="0" xfId="1360" applyFont="1" applyFill="1" applyBorder="1" applyAlignment="1" applyProtection="1">
      <alignment vertical="center" wrapText="1"/>
      <protection/>
    </xf>
    <xf numFmtId="0" fontId="3" fillId="0" borderId="0" xfId="1360" applyFont="1" applyAlignment="1" applyProtection="1">
      <alignment vertical="center" wrapText="1"/>
      <protection/>
    </xf>
    <xf numFmtId="0" fontId="3" fillId="60" borderId="0" xfId="1364" applyFont="1" applyFill="1" applyBorder="1" applyAlignment="1" applyProtection="1">
      <alignment vertical="center" wrapText="1"/>
      <protection/>
    </xf>
    <xf numFmtId="0" fontId="3" fillId="60" borderId="0" xfId="1364" applyFont="1" applyFill="1" applyBorder="1" applyAlignment="1" applyProtection="1">
      <alignment horizontal="center" vertical="center" wrapText="1"/>
      <protection/>
    </xf>
    <xf numFmtId="0" fontId="12" fillId="0" borderId="0" xfId="1360" applyFont="1" applyFill="1" applyBorder="1" applyAlignment="1" applyProtection="1">
      <alignment vertical="center" wrapText="1"/>
      <protection/>
    </xf>
    <xf numFmtId="0" fontId="3" fillId="60" borderId="27" xfId="1364" applyFont="1" applyFill="1" applyBorder="1" applyAlignment="1" applyProtection="1">
      <alignment horizontal="center" vertical="center" wrapText="1"/>
      <protection/>
    </xf>
    <xf numFmtId="0" fontId="3" fillId="0" borderId="0" xfId="1360" applyFont="1" applyFill="1" applyAlignment="1" applyProtection="1">
      <alignment horizontal="center" vertical="center" wrapText="1"/>
      <protection/>
    </xf>
    <xf numFmtId="0" fontId="3" fillId="0" borderId="0" xfId="1360" applyFont="1" applyFill="1" applyAlignment="1" applyProtection="1">
      <alignment vertical="center" wrapText="1"/>
      <protection/>
    </xf>
    <xf numFmtId="0" fontId="3" fillId="0" borderId="0" xfId="1360" applyFont="1" applyAlignment="1" applyProtection="1">
      <alignment horizontal="center" vertical="center" wrapText="1"/>
      <protection/>
    </xf>
    <xf numFmtId="0" fontId="3" fillId="0" borderId="0" xfId="1364" applyFont="1" applyProtection="1">
      <alignment/>
      <protection/>
    </xf>
    <xf numFmtId="49" fontId="3" fillId="0" borderId="19" xfId="0" applyNumberFormat="1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49" fontId="3" fillId="0" borderId="0" xfId="1352" applyNumberFormat="1" applyProtection="1">
      <alignment vertical="top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7" fillId="0" borderId="0" xfId="1041" applyFont="1" applyAlignment="1" applyProtection="1">
      <alignment horizontal="center" vertical="center"/>
      <protection/>
    </xf>
    <xf numFmtId="0" fontId="20" fillId="0" borderId="0" xfId="1041" applyFont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/>
      <protection/>
    </xf>
    <xf numFmtId="0" fontId="3" fillId="0" borderId="28" xfId="1366" applyFont="1" applyBorder="1" applyAlignment="1" applyProtection="1">
      <alignment horizontal="left" vertical="center" wrapText="1" indent="1"/>
      <protection/>
    </xf>
    <xf numFmtId="0" fontId="3" fillId="0" borderId="28" xfId="1366" applyFont="1" applyBorder="1" applyAlignment="1" applyProtection="1">
      <alignment vertical="center" wrapText="1"/>
      <protection/>
    </xf>
    <xf numFmtId="0" fontId="3" fillId="60" borderId="28" xfId="1366" applyFont="1" applyFill="1" applyBorder="1" applyAlignment="1" applyProtection="1">
      <alignment horizontal="left" vertical="center" wrapText="1" indent="1"/>
      <protection/>
    </xf>
    <xf numFmtId="49" fontId="6" fillId="60" borderId="0" xfId="1370" applyNumberFormat="1" applyFont="1" applyFill="1" applyBorder="1" applyAlignment="1" applyProtection="1">
      <alignment horizontal="center" vertical="center" wrapText="1"/>
      <protection/>
    </xf>
    <xf numFmtId="0" fontId="14" fillId="60" borderId="29" xfId="1365" applyFont="1" applyFill="1" applyBorder="1" applyProtection="1">
      <alignment/>
      <protection/>
    </xf>
    <xf numFmtId="0" fontId="14" fillId="60" borderId="30" xfId="1365" applyFont="1" applyFill="1" applyBorder="1" applyProtection="1">
      <alignment/>
      <protection/>
    </xf>
    <xf numFmtId="0" fontId="14" fillId="60" borderId="30" xfId="1365" applyFont="1" applyFill="1" applyBorder="1" applyAlignment="1" applyProtection="1">
      <alignment vertical="center"/>
      <protection/>
    </xf>
    <xf numFmtId="0" fontId="14" fillId="60" borderId="30" xfId="1365" applyFont="1" applyFill="1" applyBorder="1" applyAlignment="1" applyProtection="1">
      <alignment vertical="center" wrapText="1"/>
      <protection/>
    </xf>
    <xf numFmtId="0" fontId="14" fillId="60" borderId="31" xfId="1365" applyFont="1" applyFill="1" applyBorder="1" applyProtection="1">
      <alignment/>
      <protection/>
    </xf>
    <xf numFmtId="0" fontId="14" fillId="60" borderId="26" xfId="1365" applyFont="1" applyFill="1" applyBorder="1" applyProtection="1">
      <alignment/>
      <protection/>
    </xf>
    <xf numFmtId="0" fontId="14" fillId="60" borderId="22" xfId="1365" applyFont="1" applyFill="1" applyBorder="1" applyProtection="1">
      <alignment/>
      <protection/>
    </xf>
    <xf numFmtId="49" fontId="3" fillId="0" borderId="0" xfId="1357" applyProtection="1">
      <alignment vertical="top"/>
      <protection/>
    </xf>
    <xf numFmtId="49" fontId="6" fillId="60" borderId="0" xfId="1355" applyFont="1" applyFill="1" applyBorder="1" applyAlignment="1" applyProtection="1">
      <alignment horizontal="center" vertical="center" wrapText="1"/>
      <protection/>
    </xf>
    <xf numFmtId="0" fontId="14" fillId="0" borderId="0" xfId="1365" applyFont="1" applyProtection="1">
      <alignment/>
      <protection/>
    </xf>
    <xf numFmtId="0" fontId="14" fillId="0" borderId="29" xfId="1365" applyFont="1" applyBorder="1" applyProtection="1">
      <alignment/>
      <protection/>
    </xf>
    <xf numFmtId="0" fontId="14" fillId="0" borderId="30" xfId="1365" applyFont="1" applyBorder="1" applyProtection="1">
      <alignment/>
      <protection/>
    </xf>
    <xf numFmtId="0" fontId="14" fillId="0" borderId="0" xfId="1365" applyFont="1" applyBorder="1" applyProtection="1">
      <alignment/>
      <protection/>
    </xf>
    <xf numFmtId="0" fontId="14" fillId="0" borderId="26" xfId="1365" applyFont="1" applyBorder="1" applyProtection="1">
      <alignment/>
      <protection/>
    </xf>
    <xf numFmtId="0" fontId="14" fillId="0" borderId="32" xfId="1365" applyFont="1" applyBorder="1" applyProtection="1">
      <alignment/>
      <protection/>
    </xf>
    <xf numFmtId="0" fontId="14" fillId="0" borderId="33" xfId="1365" applyFont="1" applyBorder="1" applyProtection="1">
      <alignment/>
      <protection/>
    </xf>
    <xf numFmtId="0" fontId="14" fillId="0" borderId="26" xfId="1365" applyFont="1" applyFill="1" applyBorder="1" applyProtection="1">
      <alignment/>
      <protection/>
    </xf>
    <xf numFmtId="0" fontId="14" fillId="0" borderId="0" xfId="1365" applyFont="1" applyFill="1" applyBorder="1" applyProtection="1">
      <alignment/>
      <protection/>
    </xf>
    <xf numFmtId="0" fontId="14" fillId="0" borderId="0" xfId="1365" applyFont="1" applyFill="1" applyBorder="1" applyAlignment="1" applyProtection="1">
      <alignment vertical="center"/>
      <protection/>
    </xf>
    <xf numFmtId="0" fontId="14" fillId="0" borderId="0" xfId="1365" applyFont="1" applyFill="1" applyBorder="1" applyAlignment="1" applyProtection="1">
      <alignment vertical="center" wrapText="1"/>
      <protection/>
    </xf>
    <xf numFmtId="4" fontId="3" fillId="3" borderId="28" xfId="1366" applyNumberFormat="1" applyFont="1" applyFill="1" applyBorder="1" applyAlignment="1" applyProtection="1">
      <alignment horizontal="right" vertical="center"/>
      <protection/>
    </xf>
    <xf numFmtId="4" fontId="3" fillId="0" borderId="19" xfId="1367" applyNumberFormat="1" applyFont="1" applyFill="1" applyBorder="1" applyAlignment="1" applyProtection="1">
      <alignment vertical="center"/>
      <protection/>
    </xf>
    <xf numFmtId="4" fontId="3" fillId="3" borderId="19" xfId="1366" applyNumberFormat="1" applyFont="1" applyFill="1" applyBorder="1" applyAlignment="1" applyProtection="1">
      <alignment horizontal="right" vertical="center"/>
      <protection/>
    </xf>
    <xf numFmtId="4" fontId="3" fillId="40" borderId="19" xfId="1367" applyNumberFormat="1" applyFont="1" applyFill="1" applyBorder="1" applyAlignment="1" applyProtection="1">
      <alignment vertical="center"/>
      <protection locked="0"/>
    </xf>
    <xf numFmtId="4" fontId="3" fillId="40" borderId="34" xfId="1367" applyNumberFormat="1" applyFont="1" applyFill="1" applyBorder="1" applyAlignment="1" applyProtection="1">
      <alignment vertical="center"/>
      <protection locked="0"/>
    </xf>
    <xf numFmtId="4" fontId="3" fillId="0" borderId="35" xfId="1367" applyNumberFormat="1" applyFont="1" applyFill="1" applyBorder="1" applyAlignment="1" applyProtection="1">
      <alignment vertical="center"/>
      <protection/>
    </xf>
    <xf numFmtId="0" fontId="3" fillId="0" borderId="32" xfId="1366" applyFont="1" applyBorder="1" applyAlignment="1" applyProtection="1">
      <alignment vertical="center" wrapText="1"/>
      <protection/>
    </xf>
    <xf numFmtId="0" fontId="22" fillId="0" borderId="29" xfId="1366" applyFont="1" applyBorder="1" applyAlignment="1" applyProtection="1">
      <alignment vertical="center" wrapText="1"/>
      <protection/>
    </xf>
    <xf numFmtId="4" fontId="3" fillId="3" borderId="35" xfId="1366" applyNumberFormat="1" applyFont="1" applyFill="1" applyBorder="1" applyAlignment="1" applyProtection="1">
      <alignment horizontal="right" vertical="center"/>
      <protection/>
    </xf>
    <xf numFmtId="0" fontId="3" fillId="0" borderId="36" xfId="1366" applyFont="1" applyBorder="1" applyAlignment="1" applyProtection="1">
      <alignment horizontal="left" vertical="center" wrapText="1"/>
      <protection/>
    </xf>
    <xf numFmtId="4" fontId="3" fillId="3" borderId="36" xfId="1366" applyNumberFormat="1" applyFont="1" applyFill="1" applyBorder="1" applyAlignment="1" applyProtection="1">
      <alignment horizontal="right" vertical="center"/>
      <protection/>
    </xf>
    <xf numFmtId="0" fontId="3" fillId="0" borderId="35" xfId="1366" applyFont="1" applyBorder="1" applyAlignment="1" applyProtection="1">
      <alignment horizontal="left" vertical="center" wrapText="1"/>
      <protection/>
    </xf>
    <xf numFmtId="0" fontId="3" fillId="0" borderId="19" xfId="1366" applyFont="1" applyFill="1" applyBorder="1" applyAlignment="1" applyProtection="1">
      <alignment horizontal="left" vertical="center" wrapText="1"/>
      <protection/>
    </xf>
    <xf numFmtId="4" fontId="3" fillId="60" borderId="19" xfId="1367" applyNumberFormat="1" applyFont="1" applyFill="1" applyBorder="1" applyAlignment="1" applyProtection="1">
      <alignment vertical="center"/>
      <protection/>
    </xf>
    <xf numFmtId="0" fontId="17" fillId="61" borderId="33" xfId="1041" applyFont="1" applyFill="1" applyBorder="1" applyAlignment="1" applyProtection="1">
      <alignment horizontal="left" vertical="center" indent="1"/>
      <protection/>
    </xf>
    <xf numFmtId="0" fontId="14" fillId="0" borderId="26" xfId="1365" applyFont="1" applyFill="1" applyBorder="1" applyAlignment="1" applyProtection="1">
      <alignment vertical="center"/>
      <protection/>
    </xf>
    <xf numFmtId="0" fontId="14" fillId="60" borderId="26" xfId="1365" applyFont="1" applyFill="1" applyBorder="1" applyAlignment="1" applyProtection="1">
      <alignment vertical="center"/>
      <protection/>
    </xf>
    <xf numFmtId="0" fontId="14" fillId="60" borderId="22" xfId="1365" applyFont="1" applyFill="1" applyBorder="1" applyAlignment="1" applyProtection="1">
      <alignment vertical="center"/>
      <protection/>
    </xf>
    <xf numFmtId="0" fontId="13" fillId="61" borderId="33" xfId="1041" applyFont="1" applyFill="1" applyBorder="1" applyAlignment="1" applyProtection="1">
      <alignment horizontal="left" vertical="center"/>
      <protection/>
    </xf>
    <xf numFmtId="0" fontId="17" fillId="60" borderId="26" xfId="1041" applyFont="1" applyFill="1" applyBorder="1" applyAlignment="1" applyProtection="1">
      <alignment horizontal="center" vertical="center"/>
      <protection/>
    </xf>
    <xf numFmtId="0" fontId="17" fillId="61" borderId="33" xfId="1041" applyFont="1" applyFill="1" applyBorder="1" applyAlignment="1" applyProtection="1">
      <alignment horizontal="left" vertical="center"/>
      <protection/>
    </xf>
    <xf numFmtId="0" fontId="3" fillId="62" borderId="28" xfId="1366" applyFont="1" applyFill="1" applyBorder="1" applyAlignment="1" applyProtection="1">
      <alignment horizontal="left" vertical="center" wrapText="1" indent="2"/>
      <protection locked="0"/>
    </xf>
    <xf numFmtId="0" fontId="14" fillId="60" borderId="0" xfId="1365" applyFont="1" applyFill="1" applyBorder="1" applyAlignment="1" applyProtection="1">
      <alignment vertical="center"/>
      <protection/>
    </xf>
    <xf numFmtId="0" fontId="14" fillId="60" borderId="0" xfId="1365" applyFont="1" applyFill="1" applyBorder="1" applyProtection="1">
      <alignment/>
      <protection/>
    </xf>
    <xf numFmtId="0" fontId="14" fillId="0" borderId="26" xfId="1365" applyFont="1" applyFill="1" applyBorder="1" applyAlignment="1" applyProtection="1">
      <alignment horizontal="center"/>
      <protection/>
    </xf>
    <xf numFmtId="0" fontId="14" fillId="0" borderId="0" xfId="1365" applyFont="1" applyFill="1" applyBorder="1" applyAlignment="1" applyProtection="1">
      <alignment horizontal="center"/>
      <protection/>
    </xf>
    <xf numFmtId="0" fontId="14" fillId="60" borderId="26" xfId="1365" applyFont="1" applyFill="1" applyBorder="1" applyAlignment="1" applyProtection="1">
      <alignment horizontal="center"/>
      <protection/>
    </xf>
    <xf numFmtId="0" fontId="14" fillId="60" borderId="22" xfId="1365" applyFont="1" applyFill="1" applyBorder="1" applyAlignment="1" applyProtection="1">
      <alignment horizontal="center"/>
      <protection/>
    </xf>
    <xf numFmtId="0" fontId="14" fillId="0" borderId="26" xfId="1365" applyFont="1" applyFill="1" applyBorder="1" applyAlignment="1" applyProtection="1">
      <alignment horizontal="left" indent="15"/>
      <protection/>
    </xf>
    <xf numFmtId="0" fontId="14" fillId="0" borderId="0" xfId="1365" applyFont="1" applyFill="1" applyBorder="1" applyAlignment="1" applyProtection="1">
      <alignment horizontal="left" indent="15"/>
      <protection/>
    </xf>
    <xf numFmtId="0" fontId="14" fillId="60" borderId="26" xfId="1365" applyFont="1" applyFill="1" applyBorder="1" applyAlignment="1" applyProtection="1">
      <alignment horizontal="left" indent="15"/>
      <protection/>
    </xf>
    <xf numFmtId="0" fontId="14" fillId="60" borderId="22" xfId="1365" applyFont="1" applyFill="1" applyBorder="1" applyAlignment="1" applyProtection="1">
      <alignment horizontal="left" indent="15"/>
      <protection/>
    </xf>
    <xf numFmtId="0" fontId="14" fillId="0" borderId="22" xfId="1365" applyFont="1" applyFill="1" applyBorder="1" applyProtection="1">
      <alignment/>
      <protection/>
    </xf>
    <xf numFmtId="0" fontId="14" fillId="0" borderId="0" xfId="1365" applyFont="1" applyFill="1" applyProtection="1">
      <alignment/>
      <protection/>
    </xf>
    <xf numFmtId="0" fontId="14" fillId="0" borderId="0" xfId="1365" applyFont="1" applyAlignment="1" applyProtection="1">
      <alignment horizontal="center"/>
      <protection/>
    </xf>
    <xf numFmtId="0" fontId="14" fillId="0" borderId="0" xfId="1365" applyFont="1" applyAlignment="1" applyProtection="1">
      <alignment horizontal="left" indent="15"/>
      <protection/>
    </xf>
    <xf numFmtId="0" fontId="14" fillId="0" borderId="0" xfId="1365" applyFont="1" applyAlignment="1" applyProtection="1">
      <alignment vertical="center"/>
      <protection/>
    </xf>
    <xf numFmtId="0" fontId="14" fillId="0" borderId="0" xfId="1365" applyFont="1" applyAlignment="1" applyProtection="1">
      <alignment vertical="center" wrapText="1"/>
      <protection/>
    </xf>
    <xf numFmtId="0" fontId="3" fillId="0" borderId="19" xfId="1366" applyFont="1" applyFill="1" applyBorder="1" applyAlignment="1" applyProtection="1">
      <alignment horizontal="left" vertical="center" wrapText="1" indent="1"/>
      <protection/>
    </xf>
    <xf numFmtId="0" fontId="17" fillId="61" borderId="37" xfId="1041" applyFont="1" applyFill="1" applyBorder="1" applyAlignment="1" applyProtection="1">
      <alignment horizontal="left" vertical="center"/>
      <protection/>
    </xf>
    <xf numFmtId="0" fontId="17" fillId="61" borderId="30" xfId="1041" applyFont="1" applyFill="1" applyBorder="1" applyAlignment="1" applyProtection="1">
      <alignment horizontal="left" vertical="center"/>
      <protection/>
    </xf>
    <xf numFmtId="0" fontId="14" fillId="60" borderId="32" xfId="1365" applyFont="1" applyFill="1" applyBorder="1" applyAlignment="1" applyProtection="1">
      <alignment vertical="center"/>
      <protection/>
    </xf>
    <xf numFmtId="0" fontId="14" fillId="60" borderId="33" xfId="1365" applyFont="1" applyFill="1" applyBorder="1" applyAlignment="1" applyProtection="1">
      <alignment vertical="center"/>
      <protection/>
    </xf>
    <xf numFmtId="0" fontId="14" fillId="60" borderId="33" xfId="1365" applyFont="1" applyFill="1" applyBorder="1" applyAlignment="1" applyProtection="1">
      <alignment vertical="center" wrapText="1"/>
      <protection/>
    </xf>
    <xf numFmtId="0" fontId="14" fillId="60" borderId="33" xfId="1365" applyFont="1" applyFill="1" applyBorder="1" applyProtection="1">
      <alignment/>
      <protection/>
    </xf>
    <xf numFmtId="0" fontId="14" fillId="60" borderId="38" xfId="1365" applyFont="1" applyFill="1" applyBorder="1" applyAlignment="1" applyProtection="1">
      <alignment vertical="center"/>
      <protection/>
    </xf>
    <xf numFmtId="4" fontId="3" fillId="3" borderId="29" xfId="1366" applyNumberFormat="1" applyFont="1" applyFill="1" applyBorder="1" applyAlignment="1" applyProtection="1">
      <alignment horizontal="right" vertical="center"/>
      <protection/>
    </xf>
    <xf numFmtId="4" fontId="6" fillId="3" borderId="19" xfId="1371" applyNumberFormat="1" applyFont="1" applyFill="1" applyBorder="1" applyAlignment="1" applyProtection="1">
      <alignment horizontal="center" vertical="center"/>
      <protection/>
    </xf>
    <xf numFmtId="4" fontId="6" fillId="3" borderId="19" xfId="1363" applyNumberFormat="1" applyFont="1" applyFill="1" applyBorder="1" applyAlignment="1" applyProtection="1">
      <alignment horizontal="center"/>
      <protection/>
    </xf>
    <xf numFmtId="4" fontId="6" fillId="3" borderId="0" xfId="1363" applyNumberFormat="1" applyFont="1" applyFill="1" applyProtection="1">
      <alignment/>
      <protection/>
    </xf>
    <xf numFmtId="0" fontId="3" fillId="39" borderId="37" xfId="1366" applyFont="1" applyFill="1" applyBorder="1" applyAlignment="1" applyProtection="1">
      <alignment horizontal="left" vertical="center" wrapText="1" indent="1"/>
      <protection/>
    </xf>
    <xf numFmtId="4" fontId="3" fillId="39" borderId="37" xfId="1366" applyNumberFormat="1" applyFont="1" applyFill="1" applyBorder="1" applyAlignment="1" applyProtection="1">
      <alignment horizontal="right" vertical="center"/>
      <protection/>
    </xf>
    <xf numFmtId="4" fontId="3" fillId="39" borderId="37" xfId="1367" applyNumberFormat="1" applyFont="1" applyFill="1" applyBorder="1" applyAlignment="1" applyProtection="1">
      <alignment vertical="center"/>
      <protection/>
    </xf>
    <xf numFmtId="0" fontId="13" fillId="61" borderId="30" xfId="1041" applyFont="1" applyFill="1" applyBorder="1" applyAlignment="1" applyProtection="1">
      <alignment horizontal="left" vertical="center"/>
      <protection/>
    </xf>
    <xf numFmtId="0" fontId="3" fillId="3" borderId="28" xfId="1366" applyFont="1" applyFill="1" applyBorder="1" applyAlignment="1" applyProtection="1">
      <alignment horizontal="left" vertical="center" wrapText="1" indent="2"/>
      <protection/>
    </xf>
    <xf numFmtId="0" fontId="14" fillId="60" borderId="0" xfId="1365" applyFont="1" applyFill="1" applyBorder="1" applyAlignment="1" applyProtection="1">
      <alignment horizontal="right" vertical="center" wrapText="1"/>
      <protection/>
    </xf>
    <xf numFmtId="49" fontId="13" fillId="25" borderId="0" xfId="0" applyNumberFormat="1" applyFont="1" applyFill="1" applyAlignment="1">
      <alignment horizontal="center" vertical="top"/>
    </xf>
    <xf numFmtId="0" fontId="0" fillId="63" borderId="0" xfId="0" applyNumberFormat="1" applyFill="1" applyAlignment="1">
      <alignment horizontal="right"/>
    </xf>
    <xf numFmtId="49" fontId="6" fillId="4" borderId="39" xfId="1355" applyFont="1" applyFill="1" applyBorder="1" applyAlignment="1" applyProtection="1">
      <alignment horizontal="center" vertical="center" wrapText="1"/>
      <protection/>
    </xf>
    <xf numFmtId="0" fontId="14" fillId="60" borderId="40" xfId="1365" applyFont="1" applyFill="1" applyBorder="1" applyProtection="1">
      <alignment/>
      <protection/>
    </xf>
    <xf numFmtId="0" fontId="14" fillId="60" borderId="41" xfId="1365" applyFont="1" applyFill="1" applyBorder="1" applyProtection="1">
      <alignment/>
      <protection/>
    </xf>
    <xf numFmtId="0" fontId="14" fillId="60" borderId="42" xfId="1365" applyFont="1" applyFill="1" applyBorder="1" applyProtection="1">
      <alignment/>
      <protection/>
    </xf>
    <xf numFmtId="0" fontId="14" fillId="60" borderId="43" xfId="1365" applyFont="1" applyFill="1" applyBorder="1" applyProtection="1">
      <alignment/>
      <protection/>
    </xf>
    <xf numFmtId="0" fontId="14" fillId="60" borderId="44" xfId="1365" applyFont="1" applyFill="1" applyBorder="1" applyProtection="1">
      <alignment/>
      <protection/>
    </xf>
    <xf numFmtId="0" fontId="14" fillId="60" borderId="45" xfId="1365" applyFont="1" applyFill="1" applyBorder="1" applyProtection="1">
      <alignment/>
      <protection/>
    </xf>
    <xf numFmtId="0" fontId="14" fillId="60" borderId="46" xfId="1365" applyFont="1" applyFill="1" applyBorder="1" applyProtection="1">
      <alignment/>
      <protection/>
    </xf>
    <xf numFmtId="0" fontId="14" fillId="60" borderId="47" xfId="1365" applyFont="1" applyFill="1" applyBorder="1" applyProtection="1">
      <alignment/>
      <protection/>
    </xf>
    <xf numFmtId="0" fontId="3" fillId="60" borderId="48" xfId="1369" applyFont="1" applyFill="1" applyBorder="1" applyAlignment="1" applyProtection="1">
      <alignment horizontal="justify" vertical="center" wrapText="1"/>
      <protection/>
    </xf>
    <xf numFmtId="49" fontId="6" fillId="2" borderId="49" xfId="1355" applyFont="1" applyFill="1" applyBorder="1" applyAlignment="1" applyProtection="1">
      <alignment horizontal="center" vertical="center" wrapText="1"/>
      <protection/>
    </xf>
    <xf numFmtId="0" fontId="3" fillId="60" borderId="50" xfId="1369" applyFont="1" applyFill="1" applyBorder="1" applyAlignment="1" applyProtection="1">
      <alignment horizontal="justify" vertical="center"/>
      <protection/>
    </xf>
    <xf numFmtId="0" fontId="3" fillId="60" borderId="51" xfId="1369" applyFont="1" applyFill="1" applyBorder="1" applyAlignment="1" applyProtection="1">
      <alignment horizontal="justify" vertical="center"/>
      <protection/>
    </xf>
    <xf numFmtId="0" fontId="14" fillId="60" borderId="51" xfId="1365" applyFont="1" applyFill="1" applyBorder="1" applyAlignment="1" applyProtection="1">
      <alignment vertical="center"/>
      <protection/>
    </xf>
    <xf numFmtId="0" fontId="3" fillId="60" borderId="52" xfId="1369" applyFont="1" applyFill="1" applyBorder="1" applyAlignment="1" applyProtection="1">
      <alignment horizontal="justify" vertical="center"/>
      <protection/>
    </xf>
    <xf numFmtId="0" fontId="23" fillId="0" borderId="49" xfId="1369" applyFont="1" applyBorder="1" applyAlignment="1" applyProtection="1">
      <alignment horizontal="justify" vertical="center"/>
      <protection/>
    </xf>
    <xf numFmtId="0" fontId="23" fillId="60" borderId="50" xfId="1369" applyFont="1" applyFill="1" applyBorder="1" applyAlignment="1" applyProtection="1">
      <alignment horizontal="justify" vertical="center"/>
      <protection/>
    </xf>
    <xf numFmtId="0" fontId="23" fillId="60" borderId="53" xfId="1369" applyFont="1" applyFill="1" applyBorder="1" applyAlignment="1" applyProtection="1">
      <alignment horizontal="justify" vertical="center"/>
      <protection/>
    </xf>
    <xf numFmtId="0" fontId="6" fillId="60" borderId="54" xfId="1364" applyFont="1" applyFill="1" applyBorder="1" applyAlignment="1" applyProtection="1">
      <alignment horizontal="center" vertical="center" wrapText="1"/>
      <protection/>
    </xf>
    <xf numFmtId="49" fontId="6" fillId="60" borderId="54" xfId="1370" applyNumberFormat="1" applyFont="1" applyFill="1" applyBorder="1" applyAlignment="1" applyProtection="1">
      <alignment horizontal="center" vertical="center" wrapText="1"/>
      <protection/>
    </xf>
    <xf numFmtId="0" fontId="3" fillId="62" borderId="55" xfId="1370" applyNumberFormat="1" applyFont="1" applyFill="1" applyBorder="1" applyAlignment="1" applyProtection="1">
      <alignment horizontal="center" vertical="center" wrapText="1"/>
      <protection locked="0"/>
    </xf>
    <xf numFmtId="0" fontId="3" fillId="62" borderId="56" xfId="1370" applyNumberFormat="1" applyFont="1" applyFill="1" applyBorder="1" applyAlignment="1" applyProtection="1">
      <alignment horizontal="center" vertical="center" wrapText="1"/>
      <protection locked="0"/>
    </xf>
    <xf numFmtId="0" fontId="6" fillId="60" borderId="54" xfId="1370" applyNumberFormat="1" applyFont="1" applyFill="1" applyBorder="1" applyAlignment="1" applyProtection="1">
      <alignment horizontal="center" vertical="center" wrapText="1"/>
      <protection/>
    </xf>
    <xf numFmtId="0" fontId="6" fillId="60" borderId="57" xfId="1370" applyNumberFormat="1" applyFont="1" applyFill="1" applyBorder="1" applyAlignment="1" applyProtection="1">
      <alignment horizontal="center" vertical="center" wrapText="1"/>
      <protection/>
    </xf>
    <xf numFmtId="0" fontId="6" fillId="60" borderId="58" xfId="1370" applyNumberFormat="1" applyFont="1" applyFill="1" applyBorder="1" applyAlignment="1" applyProtection="1">
      <alignment horizontal="center" vertical="center" wrapText="1"/>
      <protection/>
    </xf>
    <xf numFmtId="49" fontId="3" fillId="3" borderId="59" xfId="1370" applyNumberFormat="1" applyFont="1" applyFill="1" applyBorder="1" applyAlignment="1" applyProtection="1">
      <alignment horizontal="center" vertical="center" wrapText="1"/>
      <protection/>
    </xf>
    <xf numFmtId="49" fontId="3" fillId="3" borderId="60" xfId="1370" applyNumberFormat="1" applyFont="1" applyFill="1" applyBorder="1" applyAlignment="1" applyProtection="1">
      <alignment horizontal="center" vertical="center" wrapText="1"/>
      <protection/>
    </xf>
    <xf numFmtId="49" fontId="3" fillId="60" borderId="61" xfId="1370" applyNumberFormat="1" applyFont="1" applyFill="1" applyBorder="1" applyAlignment="1" applyProtection="1">
      <alignment horizontal="center" vertical="center" wrapText="1"/>
      <protection/>
    </xf>
    <xf numFmtId="0" fontId="3" fillId="60" borderId="40" xfId="1364" applyFont="1" applyFill="1" applyBorder="1" applyAlignment="1" applyProtection="1">
      <alignment vertical="center" wrapText="1"/>
      <protection/>
    </xf>
    <xf numFmtId="49" fontId="3" fillId="60" borderId="40" xfId="1370" applyNumberFormat="1" applyFont="1" applyFill="1" applyBorder="1" applyAlignment="1" applyProtection="1">
      <alignment horizontal="center" vertical="center" wrapText="1"/>
      <protection/>
    </xf>
    <xf numFmtId="0" fontId="3" fillId="60" borderId="41" xfId="1360" applyFont="1" applyFill="1" applyBorder="1" applyAlignment="1" applyProtection="1">
      <alignment vertical="center" wrapText="1"/>
      <protection/>
    </xf>
    <xf numFmtId="0" fontId="3" fillId="0" borderId="42" xfId="1360" applyFont="1" applyBorder="1" applyAlignment="1" applyProtection="1">
      <alignment vertical="center" wrapText="1"/>
      <protection/>
    </xf>
    <xf numFmtId="0" fontId="3" fillId="60" borderId="42" xfId="1364" applyFont="1" applyFill="1" applyBorder="1" applyAlignment="1" applyProtection="1">
      <alignment vertical="center" wrapText="1"/>
      <protection/>
    </xf>
    <xf numFmtId="0" fontId="3" fillId="60" borderId="43" xfId="1364" applyFont="1" applyFill="1" applyBorder="1" applyAlignment="1" applyProtection="1">
      <alignment vertical="center" wrapText="1"/>
      <protection/>
    </xf>
    <xf numFmtId="0" fontId="3" fillId="60" borderId="44" xfId="1364" applyFont="1" applyFill="1" applyBorder="1" applyAlignment="1" applyProtection="1">
      <alignment vertical="center" wrapText="1"/>
      <protection/>
    </xf>
    <xf numFmtId="0" fontId="3" fillId="60" borderId="44" xfId="1364" applyFont="1" applyFill="1" applyBorder="1" applyAlignment="1" applyProtection="1">
      <alignment horizontal="center" vertical="center" wrapText="1"/>
      <protection/>
    </xf>
    <xf numFmtId="0" fontId="3" fillId="60" borderId="46" xfId="1364" applyFont="1" applyFill="1" applyBorder="1" applyAlignment="1" applyProtection="1">
      <alignment vertical="center" wrapText="1"/>
      <protection/>
    </xf>
    <xf numFmtId="49" fontId="3" fillId="60" borderId="46" xfId="1370" applyNumberFormat="1" applyFont="1" applyFill="1" applyBorder="1" applyAlignment="1" applyProtection="1">
      <alignment horizontal="center" vertical="center" wrapText="1"/>
      <protection/>
    </xf>
    <xf numFmtId="0" fontId="3" fillId="60" borderId="47" xfId="1364" applyFont="1" applyFill="1" applyBorder="1" applyAlignment="1" applyProtection="1">
      <alignment vertical="center" wrapText="1"/>
      <protection/>
    </xf>
    <xf numFmtId="49" fontId="3" fillId="60" borderId="0" xfId="1358" applyFont="1" applyFill="1" applyBorder="1" applyProtection="1">
      <alignment vertical="top"/>
      <protection/>
    </xf>
    <xf numFmtId="0" fontId="6" fillId="60" borderId="0" xfId="1368" applyNumberFormat="1" applyFont="1" applyFill="1" applyBorder="1" applyAlignment="1" applyProtection="1">
      <alignment vertical="center" wrapText="1"/>
      <protection/>
    </xf>
    <xf numFmtId="0" fontId="6" fillId="60" borderId="0" xfId="1368" applyNumberFormat="1" applyFont="1" applyFill="1" applyBorder="1" applyAlignment="1" applyProtection="1">
      <alignment horizontal="center" vertical="center" wrapText="1"/>
      <protection/>
    </xf>
    <xf numFmtId="0" fontId="3" fillId="60" borderId="29" xfId="1370" applyFont="1" applyFill="1" applyBorder="1" applyProtection="1">
      <alignment/>
      <protection/>
    </xf>
    <xf numFmtId="0" fontId="3" fillId="60" borderId="30" xfId="1370" applyFont="1" applyFill="1" applyBorder="1" applyProtection="1">
      <alignment/>
      <protection/>
    </xf>
    <xf numFmtId="0" fontId="3" fillId="60" borderId="62" xfId="1370" applyFont="1" applyFill="1" applyBorder="1" applyProtection="1">
      <alignment/>
      <protection/>
    </xf>
    <xf numFmtId="0" fontId="3" fillId="60" borderId="26" xfId="1370" applyFont="1" applyFill="1" applyBorder="1" applyProtection="1">
      <alignment/>
      <protection/>
    </xf>
    <xf numFmtId="0" fontId="25" fillId="0" borderId="0" xfId="0" applyFont="1" applyAlignment="1">
      <alignment/>
    </xf>
    <xf numFmtId="0" fontId="3" fillId="60" borderId="0" xfId="1370" applyFont="1" applyFill="1" applyBorder="1" applyProtection="1">
      <alignment/>
      <protection/>
    </xf>
    <xf numFmtId="0" fontId="3" fillId="60" borderId="63" xfId="1370" applyFont="1" applyFill="1" applyBorder="1" applyProtection="1">
      <alignment/>
      <protection/>
    </xf>
    <xf numFmtId="0" fontId="26" fillId="0" borderId="0" xfId="1356" applyFont="1" applyAlignment="1">
      <alignment horizontal="left"/>
      <protection/>
    </xf>
    <xf numFmtId="0" fontId="3" fillId="60" borderId="0" xfId="1370" applyFont="1" applyFill="1" applyBorder="1" applyAlignment="1" applyProtection="1">
      <alignment vertical="center"/>
      <protection/>
    </xf>
    <xf numFmtId="0" fontId="27" fillId="0" borderId="0" xfId="1356" applyFont="1" applyAlignment="1">
      <alignment horizontal="left" indent="8"/>
      <protection/>
    </xf>
    <xf numFmtId="0" fontId="1" fillId="60" borderId="0" xfId="1370" applyFont="1" applyFill="1" applyBorder="1" applyAlignment="1" applyProtection="1">
      <alignment horizontal="center" vertical="center"/>
      <protection/>
    </xf>
    <xf numFmtId="0" fontId="1" fillId="60" borderId="0" xfId="1370" applyFont="1" applyFill="1" applyBorder="1" applyAlignment="1" applyProtection="1">
      <alignment vertical="center"/>
      <protection/>
    </xf>
    <xf numFmtId="0" fontId="28" fillId="0" borderId="0" xfId="1356" applyFont="1" applyAlignment="1">
      <alignment horizontal="left" indent="1"/>
      <protection/>
    </xf>
    <xf numFmtId="0" fontId="3" fillId="60" borderId="0" xfId="1370" applyFont="1" applyFill="1" applyBorder="1" applyAlignment="1" applyProtection="1">
      <alignment horizontal="center" vertical="center"/>
      <protection/>
    </xf>
    <xf numFmtId="0" fontId="1" fillId="60" borderId="0" xfId="1370" applyFont="1" applyFill="1" applyBorder="1" applyAlignment="1" applyProtection="1" quotePrefix="1">
      <alignment horizontal="center" vertical="center"/>
      <protection/>
    </xf>
    <xf numFmtId="0" fontId="6" fillId="60" borderId="0" xfId="1370" applyFont="1" applyFill="1" applyBorder="1" applyAlignment="1" applyProtection="1">
      <alignment horizontal="right" vertical="center"/>
      <protection/>
    </xf>
    <xf numFmtId="0" fontId="29" fillId="60" borderId="0" xfId="1370" applyFont="1" applyFill="1" applyBorder="1" applyAlignment="1" applyProtection="1">
      <alignment horizontal="left" vertical="top"/>
      <protection/>
    </xf>
    <xf numFmtId="0" fontId="29" fillId="60" borderId="0" xfId="1370" applyFont="1" applyFill="1" applyBorder="1" applyAlignment="1" applyProtection="1">
      <alignment vertical="center"/>
      <protection/>
    </xf>
    <xf numFmtId="0" fontId="29" fillId="62" borderId="64" xfId="1370" applyFont="1" applyFill="1" applyBorder="1" applyAlignment="1" applyProtection="1">
      <alignment horizontal="center" vertical="center"/>
      <protection/>
    </xf>
    <xf numFmtId="0" fontId="29" fillId="60" borderId="0" xfId="1370" applyFont="1" applyFill="1" applyBorder="1" applyAlignment="1" applyProtection="1">
      <alignment horizontal="left" vertical="center" indent="1"/>
      <protection/>
    </xf>
    <xf numFmtId="0" fontId="29" fillId="40" borderId="64" xfId="1370" applyFont="1" applyFill="1" applyBorder="1" applyAlignment="1" applyProtection="1">
      <alignment horizontal="center" vertical="center"/>
      <protection/>
    </xf>
    <xf numFmtId="0" fontId="29" fillId="3" borderId="64" xfId="1364" applyFont="1" applyFill="1" applyBorder="1" applyAlignment="1" applyProtection="1">
      <alignment horizontal="center" vertical="center"/>
      <protection/>
    </xf>
    <xf numFmtId="49" fontId="3" fillId="60" borderId="63" xfId="1362" applyFont="1" applyFill="1" applyBorder="1" applyProtection="1">
      <alignment vertical="top"/>
      <protection/>
    </xf>
    <xf numFmtId="0" fontId="3" fillId="60" borderId="0" xfId="1368" applyFont="1" applyFill="1" applyBorder="1" applyAlignment="1" applyProtection="1">
      <alignment wrapText="1"/>
      <protection/>
    </xf>
    <xf numFmtId="0" fontId="3" fillId="60" borderId="63" xfId="1368" applyFont="1" applyFill="1" applyBorder="1" applyAlignment="1" applyProtection="1">
      <alignment wrapText="1"/>
      <protection/>
    </xf>
    <xf numFmtId="49" fontId="3" fillId="60" borderId="65" xfId="1362" applyFont="1" applyFill="1" applyBorder="1" applyProtection="1">
      <alignment vertical="top"/>
      <protection/>
    </xf>
    <xf numFmtId="49" fontId="3" fillId="60" borderId="66" xfId="1362" applyFont="1" applyFill="1" applyBorder="1" applyProtection="1">
      <alignment vertical="top"/>
      <protection/>
    </xf>
    <xf numFmtId="49" fontId="3" fillId="60" borderId="67" xfId="1362" applyFont="1" applyFill="1" applyBorder="1" applyProtection="1">
      <alignment vertical="top"/>
      <protection/>
    </xf>
    <xf numFmtId="0" fontId="15" fillId="4" borderId="54" xfId="1366" applyFont="1" applyFill="1" applyBorder="1" applyAlignment="1" applyProtection="1">
      <alignment horizontal="center" vertical="center"/>
      <protection/>
    </xf>
    <xf numFmtId="0" fontId="15" fillId="4" borderId="55" xfId="1366" applyFont="1" applyFill="1" applyBorder="1" applyAlignment="1" applyProtection="1">
      <alignment horizontal="center" vertical="center"/>
      <protection/>
    </xf>
    <xf numFmtId="0" fontId="6" fillId="4" borderId="56" xfId="0" applyFont="1" applyFill="1" applyBorder="1" applyAlignment="1" applyProtection="1">
      <alignment horizontal="center" vertical="center" wrapText="1"/>
      <protection/>
    </xf>
    <xf numFmtId="0" fontId="14" fillId="60" borderId="48" xfId="1365" applyFont="1" applyFill="1" applyBorder="1" applyAlignment="1" applyProtection="1">
      <alignment horizontal="center" vertical="center" wrapText="1"/>
      <protection/>
    </xf>
    <xf numFmtId="0" fontId="6" fillId="62" borderId="68" xfId="1366" applyFont="1" applyFill="1" applyBorder="1" applyAlignment="1" applyProtection="1">
      <alignment horizontal="center" vertical="center" wrapText="1"/>
      <protection locked="0"/>
    </xf>
    <xf numFmtId="4" fontId="3" fillId="3" borderId="32" xfId="1366" applyNumberFormat="1" applyFont="1" applyFill="1" applyBorder="1" applyAlignment="1" applyProtection="1">
      <alignment horizontal="right" vertical="center"/>
      <protection/>
    </xf>
    <xf numFmtId="0" fontId="16" fillId="0" borderId="19" xfId="1366" applyFont="1" applyBorder="1" applyAlignment="1" applyProtection="1">
      <alignment horizontal="center" vertical="center"/>
      <protection/>
    </xf>
    <xf numFmtId="0" fontId="16" fillId="0" borderId="19" xfId="1366" applyFont="1" applyBorder="1" applyAlignment="1" applyProtection="1">
      <alignment horizontal="center" vertical="center" wrapText="1"/>
      <protection/>
    </xf>
    <xf numFmtId="0" fontId="16" fillId="60" borderId="19" xfId="1366" applyFont="1" applyFill="1" applyBorder="1" applyAlignment="1" applyProtection="1">
      <alignment horizontal="center" vertical="center"/>
      <protection/>
    </xf>
    <xf numFmtId="0" fontId="16" fillId="60" borderId="19" xfId="1366" applyFont="1" applyFill="1" applyBorder="1" applyAlignment="1" applyProtection="1">
      <alignment horizontal="center" vertical="center" wrapText="1"/>
      <protection/>
    </xf>
    <xf numFmtId="0" fontId="17" fillId="61" borderId="0" xfId="1041" applyFont="1" applyFill="1" applyBorder="1" applyAlignment="1" applyProtection="1">
      <alignment horizontal="left" vertical="center" indent="1"/>
      <protection/>
    </xf>
    <xf numFmtId="4" fontId="3" fillId="40" borderId="35" xfId="1367" applyNumberFormat="1" applyFont="1" applyFill="1" applyBorder="1" applyAlignment="1" applyProtection="1">
      <alignment vertical="center"/>
      <protection locked="0"/>
    </xf>
    <xf numFmtId="0" fontId="3" fillId="0" borderId="36" xfId="1366" applyFont="1" applyFill="1" applyBorder="1" applyAlignment="1" applyProtection="1">
      <alignment horizontal="left" vertical="center" wrapText="1"/>
      <protection/>
    </xf>
    <xf numFmtId="4" fontId="3" fillId="40" borderId="36" xfId="1367" applyNumberFormat="1" applyFont="1" applyFill="1" applyBorder="1" applyAlignment="1" applyProtection="1">
      <alignment vertical="center"/>
      <protection locked="0"/>
    </xf>
    <xf numFmtId="4" fontId="3" fillId="3" borderId="26" xfId="1366" applyNumberFormat="1" applyFont="1" applyFill="1" applyBorder="1" applyAlignment="1" applyProtection="1">
      <alignment horizontal="right" vertical="center"/>
      <protection/>
    </xf>
    <xf numFmtId="0" fontId="16" fillId="0" borderId="69" xfId="1366" applyFont="1" applyBorder="1" applyAlignment="1" applyProtection="1">
      <alignment horizontal="center" vertical="center"/>
      <protection/>
    </xf>
    <xf numFmtId="0" fontId="16" fillId="60" borderId="69" xfId="1366" applyFont="1" applyFill="1" applyBorder="1" applyAlignment="1" applyProtection="1">
      <alignment horizontal="center" vertical="center"/>
      <protection/>
    </xf>
    <xf numFmtId="49" fontId="3" fillId="0" borderId="70" xfId="1366" applyNumberFormat="1" applyFont="1" applyBorder="1" applyAlignment="1" applyProtection="1">
      <alignment horizontal="center" vertical="center"/>
      <protection/>
    </xf>
    <xf numFmtId="49" fontId="3" fillId="0" borderId="69" xfId="1366" applyNumberFormat="1" applyFont="1" applyBorder="1" applyAlignment="1" applyProtection="1">
      <alignment horizontal="center" vertical="center"/>
      <protection/>
    </xf>
    <xf numFmtId="49" fontId="13" fillId="61" borderId="71" xfId="1041" applyNumberFormat="1" applyFont="1" applyFill="1" applyBorder="1" applyAlignment="1" applyProtection="1">
      <alignment horizontal="center" vertical="center"/>
      <protection/>
    </xf>
    <xf numFmtId="49" fontId="17" fillId="61" borderId="71" xfId="1041" applyNumberFormat="1" applyFont="1" applyFill="1" applyBorder="1" applyAlignment="1" applyProtection="1">
      <alignment horizontal="left" vertical="center"/>
      <protection/>
    </xf>
    <xf numFmtId="49" fontId="3" fillId="39" borderId="72" xfId="1366" applyNumberFormat="1" applyFont="1" applyFill="1" applyBorder="1" applyAlignment="1" applyProtection="1">
      <alignment horizontal="center" vertical="center"/>
      <protection/>
    </xf>
    <xf numFmtId="49" fontId="17" fillId="61" borderId="73" xfId="1041" applyNumberFormat="1" applyFont="1" applyFill="1" applyBorder="1" applyAlignment="1" applyProtection="1">
      <alignment horizontal="left" vertical="center"/>
      <protection/>
    </xf>
    <xf numFmtId="49" fontId="3" fillId="0" borderId="74" xfId="1366" applyNumberFormat="1" applyFont="1" applyBorder="1" applyAlignment="1" applyProtection="1">
      <alignment horizontal="center" vertical="center"/>
      <protection/>
    </xf>
    <xf numFmtId="49" fontId="17" fillId="61" borderId="72" xfId="1041" applyNumberFormat="1" applyFont="1" applyFill="1" applyBorder="1" applyAlignment="1" applyProtection="1">
      <alignment horizontal="left" vertical="center"/>
      <protection/>
    </xf>
    <xf numFmtId="0" fontId="14" fillId="0" borderId="57" xfId="1366" applyFont="1" applyBorder="1" applyAlignment="1" applyProtection="1">
      <alignment horizontal="center" vertical="center"/>
      <protection/>
    </xf>
    <xf numFmtId="0" fontId="14" fillId="0" borderId="75" xfId="1366" applyFont="1" applyBorder="1" applyAlignment="1" applyProtection="1">
      <alignment horizontal="center" vertical="center" wrapText="1"/>
      <protection/>
    </xf>
    <xf numFmtId="0" fontId="14" fillId="0" borderId="75" xfId="1366" applyNumberFormat="1" applyFont="1" applyBorder="1" applyAlignment="1" applyProtection="1">
      <alignment horizontal="center" vertical="center" wrapText="1"/>
      <protection/>
    </xf>
    <xf numFmtId="49" fontId="17" fillId="61" borderId="76" xfId="1041" applyNumberFormat="1" applyFont="1" applyFill="1" applyBorder="1" applyAlignment="1" applyProtection="1">
      <alignment horizontal="left" vertical="center"/>
      <protection/>
    </xf>
    <xf numFmtId="0" fontId="13" fillId="61" borderId="77" xfId="1041" applyFont="1" applyFill="1" applyBorder="1" applyAlignment="1" applyProtection="1">
      <alignment horizontal="left" vertical="center"/>
      <protection/>
    </xf>
    <xf numFmtId="0" fontId="17" fillId="61" borderId="77" xfId="1041" applyFont="1" applyFill="1" applyBorder="1" applyAlignment="1" applyProtection="1">
      <alignment horizontal="left" vertical="center"/>
      <protection/>
    </xf>
    <xf numFmtId="0" fontId="14" fillId="0" borderId="59" xfId="1366" applyNumberFormat="1" applyFont="1" applyBorder="1" applyAlignment="1" applyProtection="1">
      <alignment horizontal="center" vertical="center" wrapText="1"/>
      <protection/>
    </xf>
    <xf numFmtId="0" fontId="16" fillId="0" borderId="78" xfId="1366" applyFont="1" applyBorder="1" applyAlignment="1" applyProtection="1">
      <alignment horizontal="center" vertical="center"/>
      <protection/>
    </xf>
    <xf numFmtId="0" fontId="16" fillId="60" borderId="78" xfId="1366" applyFont="1" applyFill="1" applyBorder="1" applyAlignment="1" applyProtection="1">
      <alignment horizontal="center" vertical="center"/>
      <protection/>
    </xf>
    <xf numFmtId="4" fontId="3" fillId="3" borderId="79" xfId="1366" applyNumberFormat="1" applyFont="1" applyFill="1" applyBorder="1" applyAlignment="1" applyProtection="1">
      <alignment horizontal="right" vertical="center"/>
      <protection/>
    </xf>
    <xf numFmtId="4" fontId="3" fillId="40" borderId="78" xfId="1367" applyNumberFormat="1" applyFont="1" applyFill="1" applyBorder="1" applyAlignment="1" applyProtection="1">
      <alignment vertical="center"/>
      <protection locked="0"/>
    </xf>
    <xf numFmtId="4" fontId="3" fillId="3" borderId="78" xfId="1366" applyNumberFormat="1" applyFont="1" applyFill="1" applyBorder="1" applyAlignment="1" applyProtection="1">
      <alignment horizontal="right" vertical="center"/>
      <protection/>
    </xf>
    <xf numFmtId="0" fontId="13" fillId="61" borderId="80" xfId="1041" applyFont="1" applyFill="1" applyBorder="1" applyAlignment="1" applyProtection="1">
      <alignment horizontal="left" vertical="center"/>
      <protection/>
    </xf>
    <xf numFmtId="0" fontId="17" fillId="61" borderId="80" xfId="1041" applyFont="1" applyFill="1" applyBorder="1" applyAlignment="1" applyProtection="1">
      <alignment horizontal="left" vertical="center"/>
      <protection/>
    </xf>
    <xf numFmtId="4" fontId="3" fillId="40" borderId="81" xfId="1367" applyNumberFormat="1" applyFont="1" applyFill="1" applyBorder="1" applyAlignment="1" applyProtection="1">
      <alignment vertical="center"/>
      <protection locked="0"/>
    </xf>
    <xf numFmtId="4" fontId="3" fillId="39" borderId="82" xfId="1367" applyNumberFormat="1" applyFont="1" applyFill="1" applyBorder="1" applyAlignment="1" applyProtection="1">
      <alignment vertical="center"/>
      <protection/>
    </xf>
    <xf numFmtId="0" fontId="17" fillId="61" borderId="83" xfId="1041" applyFont="1" applyFill="1" applyBorder="1" applyAlignment="1" applyProtection="1">
      <alignment horizontal="left" vertical="center"/>
      <protection/>
    </xf>
    <xf numFmtId="4" fontId="3" fillId="60" borderId="78" xfId="1366" applyNumberFormat="1" applyFont="1" applyFill="1" applyBorder="1" applyAlignment="1" applyProtection="1">
      <alignment horizontal="right" vertical="center"/>
      <protection/>
    </xf>
    <xf numFmtId="4" fontId="3" fillId="3" borderId="81" xfId="1366" applyNumberFormat="1" applyFont="1" applyFill="1" applyBorder="1" applyAlignment="1" applyProtection="1">
      <alignment horizontal="right" vertical="center"/>
      <protection/>
    </xf>
    <xf numFmtId="4" fontId="3" fillId="40" borderId="79" xfId="1367" applyNumberFormat="1" applyFont="1" applyFill="1" applyBorder="1" applyAlignment="1" applyProtection="1">
      <alignment vertical="center"/>
      <protection locked="0"/>
    </xf>
    <xf numFmtId="4" fontId="3" fillId="3" borderId="84" xfId="1366" applyNumberFormat="1" applyFont="1" applyFill="1" applyBorder="1" applyAlignment="1" applyProtection="1">
      <alignment horizontal="right" vertical="center"/>
      <protection/>
    </xf>
    <xf numFmtId="0" fontId="17" fillId="61" borderId="82" xfId="1041" applyFont="1" applyFill="1" applyBorder="1" applyAlignment="1" applyProtection="1">
      <alignment horizontal="left" vertical="center"/>
      <protection/>
    </xf>
    <xf numFmtId="0" fontId="17" fillId="61" borderId="85" xfId="1041" applyFont="1" applyFill="1" applyBorder="1" applyAlignment="1" applyProtection="1">
      <alignment horizontal="left" vertical="center"/>
      <protection/>
    </xf>
    <xf numFmtId="49" fontId="3" fillId="0" borderId="19" xfId="1366" applyNumberFormat="1" applyFont="1" applyBorder="1" applyAlignment="1" applyProtection="1">
      <alignment horizontal="center" vertical="center"/>
      <protection/>
    </xf>
    <xf numFmtId="49" fontId="3" fillId="0" borderId="0" xfId="1316">
      <alignment vertical="top"/>
      <protection/>
    </xf>
    <xf numFmtId="0" fontId="3" fillId="0" borderId="0" xfId="1316" applyNumberFormat="1" applyFont="1" applyAlignment="1">
      <alignment vertical="center"/>
      <protection/>
    </xf>
    <xf numFmtId="49" fontId="3" fillId="36" borderId="0" xfId="0" applyNumberFormat="1" applyFont="1" applyFill="1" applyAlignment="1" applyProtection="1">
      <alignment/>
      <protection/>
    </xf>
    <xf numFmtId="49" fontId="3" fillId="40" borderId="86" xfId="1370" applyNumberFormat="1" applyFont="1" applyFill="1" applyBorder="1" applyAlignment="1" applyProtection="1">
      <alignment horizontal="center" vertical="center" wrapText="1"/>
      <protection locked="0"/>
    </xf>
    <xf numFmtId="49" fontId="3" fillId="40" borderId="82" xfId="1370" applyNumberFormat="1" applyFont="1" applyFill="1" applyBorder="1" applyAlignment="1" applyProtection="1">
      <alignment horizontal="center" vertical="center" wrapText="1"/>
      <protection locked="0"/>
    </xf>
    <xf numFmtId="49" fontId="3" fillId="40" borderId="78" xfId="1370" applyNumberFormat="1" applyFont="1" applyFill="1" applyBorder="1" applyAlignment="1" applyProtection="1">
      <alignment horizontal="center" vertical="center" wrapText="1"/>
      <protection locked="0"/>
    </xf>
    <xf numFmtId="49" fontId="3" fillId="40" borderId="60" xfId="1370" applyNumberFormat="1" applyFont="1" applyFill="1" applyBorder="1" applyAlignment="1" applyProtection="1">
      <alignment horizontal="center" vertical="center" wrapText="1"/>
      <protection locked="0"/>
    </xf>
    <xf numFmtId="0" fontId="17" fillId="60" borderId="26" xfId="1041" applyFont="1" applyFill="1" applyBorder="1" applyAlignment="1" applyProtection="1">
      <alignment horizontal="center" vertical="center" wrapText="1"/>
      <protection/>
    </xf>
    <xf numFmtId="0" fontId="80" fillId="60" borderId="26" xfId="1041" applyFont="1" applyFill="1" applyBorder="1" applyAlignment="1" applyProtection="1">
      <alignment horizontal="center" vertical="center"/>
      <protection/>
    </xf>
    <xf numFmtId="0" fontId="3" fillId="3" borderId="28" xfId="1366" applyNumberFormat="1" applyFont="1" applyFill="1" applyBorder="1" applyAlignment="1" applyProtection="1">
      <alignment horizontal="left" vertical="center" wrapText="1" indent="2"/>
      <protection/>
    </xf>
    <xf numFmtId="49" fontId="17" fillId="40" borderId="87" xfId="1042" applyNumberFormat="1" applyFont="1" applyFill="1" applyBorder="1" applyAlignment="1" applyProtection="1">
      <alignment horizontal="left" vertical="center" wrapText="1"/>
      <protection locked="0"/>
    </xf>
    <xf numFmtId="49" fontId="17" fillId="40" borderId="88" xfId="1042" applyNumberFormat="1" applyFont="1" applyFill="1" applyBorder="1" applyAlignment="1" applyProtection="1">
      <alignment horizontal="left" vertical="center" wrapText="1"/>
      <protection locked="0"/>
    </xf>
    <xf numFmtId="0" fontId="6" fillId="60" borderId="33" xfId="1368" applyNumberFormat="1" applyFont="1" applyFill="1" applyBorder="1" applyAlignment="1" applyProtection="1">
      <alignment horizontal="center" vertical="center" wrapText="1"/>
      <protection/>
    </xf>
    <xf numFmtId="0" fontId="6" fillId="4" borderId="89" xfId="1364" applyFont="1" applyFill="1" applyBorder="1" applyAlignment="1" applyProtection="1">
      <alignment horizontal="center" vertical="center" wrapText="1"/>
      <protection/>
    </xf>
    <xf numFmtId="0" fontId="6" fillId="4" borderId="90" xfId="1364" applyFont="1" applyFill="1" applyBorder="1" applyAlignment="1" applyProtection="1">
      <alignment horizontal="center" vertical="center" wrapText="1"/>
      <protection/>
    </xf>
    <xf numFmtId="0" fontId="6" fillId="4" borderId="91" xfId="1364" applyFont="1" applyFill="1" applyBorder="1" applyAlignment="1" applyProtection="1">
      <alignment horizontal="center" vertical="center" wrapText="1"/>
      <protection/>
    </xf>
    <xf numFmtId="49" fontId="24" fillId="0" borderId="92" xfId="1361" applyFont="1" applyBorder="1" applyAlignment="1" applyProtection="1">
      <alignment horizontal="center" vertical="center"/>
      <protection/>
    </xf>
    <xf numFmtId="0" fontId="25" fillId="0" borderId="92" xfId="1356" applyFont="1" applyBorder="1" applyAlignment="1">
      <alignment horizontal="center"/>
      <protection/>
    </xf>
    <xf numFmtId="49" fontId="3" fillId="60" borderId="93" xfId="1361" applyFont="1" applyFill="1" applyBorder="1" applyAlignment="1" applyProtection="1">
      <alignment horizontal="right" vertical="center" indent="1"/>
      <protection/>
    </xf>
    <xf numFmtId="49" fontId="3" fillId="60" borderId="94" xfId="1361" applyFont="1" applyFill="1" applyBorder="1" applyAlignment="1" applyProtection="1">
      <alignment horizontal="right" vertical="center" indent="1"/>
      <protection/>
    </xf>
    <xf numFmtId="49" fontId="17" fillId="40" borderId="95" xfId="1042" applyNumberFormat="1" applyFont="1" applyFill="1" applyBorder="1" applyAlignment="1" applyProtection="1">
      <alignment horizontal="left" vertical="center"/>
      <protection locked="0"/>
    </xf>
    <xf numFmtId="49" fontId="6" fillId="40" borderId="96" xfId="1361" applyFont="1" applyFill="1" applyBorder="1" applyAlignment="1" applyProtection="1">
      <alignment horizontal="left" vertical="center"/>
      <protection locked="0"/>
    </xf>
    <xf numFmtId="49" fontId="6" fillId="40" borderId="97" xfId="1361" applyFont="1" applyFill="1" applyBorder="1" applyAlignment="1" applyProtection="1">
      <alignment horizontal="left" vertical="center"/>
      <protection locked="0"/>
    </xf>
    <xf numFmtId="49" fontId="17" fillId="40" borderId="98" xfId="1042" applyNumberFormat="1" applyFont="1" applyFill="1" applyBorder="1" applyAlignment="1" applyProtection="1">
      <alignment horizontal="left" vertical="center"/>
      <protection locked="0"/>
    </xf>
    <xf numFmtId="49" fontId="6" fillId="40" borderId="37" xfId="1361" applyFont="1" applyFill="1" applyBorder="1" applyAlignment="1" applyProtection="1">
      <alignment horizontal="left" vertical="center"/>
      <protection locked="0"/>
    </xf>
    <xf numFmtId="49" fontId="6" fillId="40" borderId="82" xfId="1361" applyFont="1" applyFill="1" applyBorder="1" applyAlignment="1" applyProtection="1">
      <alignment horizontal="left" vertical="center"/>
      <protection locked="0"/>
    </xf>
    <xf numFmtId="49" fontId="3" fillId="60" borderId="99" xfId="1361" applyFont="1" applyFill="1" applyBorder="1" applyAlignment="1" applyProtection="1">
      <alignment horizontal="right" vertical="center" indent="1"/>
      <protection/>
    </xf>
    <xf numFmtId="49" fontId="3" fillId="60" borderId="100" xfId="1361" applyFont="1" applyFill="1" applyBorder="1" applyAlignment="1" applyProtection="1">
      <alignment horizontal="right" vertical="center" indent="1"/>
      <protection/>
    </xf>
    <xf numFmtId="49" fontId="17" fillId="40" borderId="87" xfId="1044" applyNumberFormat="1" applyFont="1" applyFill="1" applyBorder="1" applyAlignment="1" applyProtection="1">
      <alignment horizontal="left" vertical="center" wrapText="1"/>
      <protection locked="0"/>
    </xf>
    <xf numFmtId="49" fontId="3" fillId="40" borderId="87" xfId="1361" applyFont="1" applyFill="1" applyBorder="1" applyAlignment="1" applyProtection="1">
      <alignment horizontal="left" vertical="center" wrapText="1"/>
      <protection locked="0"/>
    </xf>
    <xf numFmtId="49" fontId="3" fillId="40" borderId="88" xfId="1361" applyFont="1" applyFill="1" applyBorder="1" applyAlignment="1" applyProtection="1">
      <alignment horizontal="left" vertical="center" wrapText="1"/>
      <protection locked="0"/>
    </xf>
    <xf numFmtId="49" fontId="3" fillId="60" borderId="101" xfId="1361" applyFont="1" applyFill="1" applyBorder="1" applyAlignment="1" applyProtection="1">
      <alignment horizontal="right" vertical="center" indent="1"/>
      <protection/>
    </xf>
    <xf numFmtId="49" fontId="3" fillId="60" borderId="102" xfId="1361" applyFont="1" applyFill="1" applyBorder="1" applyAlignment="1" applyProtection="1">
      <alignment horizontal="right" vertical="center" indent="1"/>
      <protection/>
    </xf>
    <xf numFmtId="49" fontId="3" fillId="40" borderId="103" xfId="1361" applyFont="1" applyFill="1" applyBorder="1" applyAlignment="1" applyProtection="1">
      <alignment horizontal="left" vertical="center" wrapText="1"/>
      <protection locked="0"/>
    </xf>
    <xf numFmtId="49" fontId="3" fillId="40" borderId="104" xfId="1361" applyFont="1" applyFill="1" applyBorder="1" applyAlignment="1" applyProtection="1">
      <alignment horizontal="left" vertical="center" wrapText="1"/>
      <protection locked="0"/>
    </xf>
    <xf numFmtId="49" fontId="3" fillId="40" borderId="105" xfId="1361" applyFont="1" applyFill="1" applyBorder="1" applyAlignment="1" applyProtection="1">
      <alignment horizontal="left" vertical="center" wrapText="1"/>
      <protection locked="0"/>
    </xf>
    <xf numFmtId="49" fontId="3" fillId="60" borderId="106" xfId="1361" applyFont="1" applyFill="1" applyBorder="1" applyAlignment="1" applyProtection="1">
      <alignment horizontal="right" vertical="center" indent="1"/>
      <protection/>
    </xf>
    <xf numFmtId="49" fontId="3" fillId="60" borderId="103" xfId="1361" applyFont="1" applyFill="1" applyBorder="1" applyAlignment="1" applyProtection="1">
      <alignment horizontal="right" vertical="center" indent="1"/>
      <protection/>
    </xf>
    <xf numFmtId="49" fontId="3" fillId="40" borderId="107" xfId="1361" applyFont="1" applyFill="1" applyBorder="1" applyAlignment="1" applyProtection="1">
      <alignment horizontal="left" vertical="center" wrapText="1"/>
      <protection locked="0"/>
    </xf>
    <xf numFmtId="49" fontId="3" fillId="40" borderId="61" xfId="1361" applyFont="1" applyFill="1" applyBorder="1" applyAlignment="1" applyProtection="1">
      <alignment horizontal="left" vertical="center" wrapText="1"/>
      <protection locked="0"/>
    </xf>
    <xf numFmtId="49" fontId="3" fillId="40" borderId="60" xfId="1361" applyFont="1" applyFill="1" applyBorder="1" applyAlignment="1" applyProtection="1">
      <alignment horizontal="left" vertical="center" wrapText="1"/>
      <protection locked="0"/>
    </xf>
    <xf numFmtId="0" fontId="30" fillId="0" borderId="92" xfId="1356" applyFont="1" applyBorder="1" applyAlignment="1">
      <alignment horizontal="center"/>
      <protection/>
    </xf>
    <xf numFmtId="49" fontId="3" fillId="60" borderId="87" xfId="1361" applyFont="1" applyFill="1" applyBorder="1" applyAlignment="1" applyProtection="1">
      <alignment horizontal="right" vertical="center" indent="1"/>
      <protection/>
    </xf>
    <xf numFmtId="0" fontId="3" fillId="60" borderId="69" xfId="1364" applyFont="1" applyFill="1" applyBorder="1" applyAlignment="1" applyProtection="1">
      <alignment horizontal="center" vertical="center" wrapText="1"/>
      <protection/>
    </xf>
    <xf numFmtId="49" fontId="3" fillId="60" borderId="69" xfId="1370" applyNumberFormat="1" applyFont="1" applyFill="1" applyBorder="1" applyAlignment="1" applyProtection="1">
      <alignment horizontal="center" vertical="center" wrapText="1"/>
      <protection/>
    </xf>
    <xf numFmtId="49" fontId="3" fillId="60" borderId="58" xfId="1370" applyNumberFormat="1" applyFont="1" applyFill="1" applyBorder="1" applyAlignment="1" applyProtection="1">
      <alignment horizontal="center" vertical="center" wrapText="1"/>
      <protection/>
    </xf>
    <xf numFmtId="0" fontId="3" fillId="60" borderId="72" xfId="1364" applyFont="1" applyFill="1" applyBorder="1" applyAlignment="1" applyProtection="1">
      <alignment horizontal="center" vertical="center" wrapText="1"/>
      <protection/>
    </xf>
    <xf numFmtId="0" fontId="3" fillId="60" borderId="27" xfId="1364" applyFont="1" applyFill="1" applyBorder="1" applyAlignment="1" applyProtection="1">
      <alignment horizontal="center" vertical="center" wrapText="1"/>
      <protection/>
    </xf>
    <xf numFmtId="0" fontId="6" fillId="60" borderId="42" xfId="1364" applyFont="1" applyFill="1" applyBorder="1" applyAlignment="1" applyProtection="1">
      <alignment horizontal="right" vertical="center" wrapText="1"/>
      <protection/>
    </xf>
    <xf numFmtId="0" fontId="6" fillId="60" borderId="45" xfId="1364" applyFont="1" applyFill="1" applyBorder="1" applyAlignment="1" applyProtection="1">
      <alignment horizontal="right" vertical="center" wrapText="1"/>
      <protection/>
    </xf>
    <xf numFmtId="0" fontId="6" fillId="4" borderId="108" xfId="1364" applyFont="1" applyFill="1" applyBorder="1" applyAlignment="1" applyProtection="1">
      <alignment horizontal="center" vertical="center" wrapText="1"/>
      <protection/>
    </xf>
    <xf numFmtId="0" fontId="6" fillId="4" borderId="109" xfId="1364" applyFont="1" applyFill="1" applyBorder="1" applyAlignment="1" applyProtection="1">
      <alignment horizontal="center" vertical="center" wrapText="1"/>
      <protection/>
    </xf>
    <xf numFmtId="0" fontId="6" fillId="4" borderId="110" xfId="1364" applyFont="1" applyFill="1" applyBorder="1" applyAlignment="1" applyProtection="1">
      <alignment horizontal="center" vertical="center" wrapText="1"/>
      <protection/>
    </xf>
    <xf numFmtId="0" fontId="3" fillId="60" borderId="111" xfId="1364" applyFont="1" applyFill="1" applyBorder="1" applyAlignment="1" applyProtection="1">
      <alignment horizontal="center" vertical="center" wrapText="1"/>
      <protection/>
    </xf>
    <xf numFmtId="0" fontId="3" fillId="60" borderId="112" xfId="1364" applyFont="1" applyFill="1" applyBorder="1" applyAlignment="1" applyProtection="1">
      <alignment horizontal="center" vertical="center" wrapText="1"/>
      <protection/>
    </xf>
    <xf numFmtId="49" fontId="6" fillId="3" borderId="55" xfId="1370" applyNumberFormat="1" applyFont="1" applyFill="1" applyBorder="1" applyAlignment="1" applyProtection="1">
      <alignment horizontal="center" vertical="center" wrapText="1"/>
      <protection/>
    </xf>
    <xf numFmtId="49" fontId="6" fillId="3" borderId="56" xfId="1370" applyNumberFormat="1" applyFont="1" applyFill="1" applyBorder="1" applyAlignment="1" applyProtection="1">
      <alignment horizontal="center" vertical="center" wrapText="1"/>
      <protection/>
    </xf>
    <xf numFmtId="49" fontId="3" fillId="3" borderId="55" xfId="1370" applyNumberFormat="1" applyFont="1" applyFill="1" applyBorder="1" applyAlignment="1" applyProtection="1">
      <alignment horizontal="center" vertical="center" wrapText="1"/>
      <protection/>
    </xf>
    <xf numFmtId="49" fontId="3" fillId="3" borderId="56" xfId="1370" applyNumberFormat="1" applyFont="1" applyFill="1" applyBorder="1" applyAlignment="1" applyProtection="1">
      <alignment horizontal="center" vertical="center" wrapText="1"/>
      <protection/>
    </xf>
    <xf numFmtId="0" fontId="3" fillId="60" borderId="113" xfId="1360" applyFont="1" applyFill="1" applyBorder="1" applyAlignment="1" applyProtection="1">
      <alignment horizontal="center" vertical="center" wrapText="1"/>
      <protection/>
    </xf>
    <xf numFmtId="0" fontId="6" fillId="39" borderId="69" xfId="1366" applyFont="1" applyFill="1" applyBorder="1" applyAlignment="1" applyProtection="1">
      <alignment horizontal="left" vertical="center" indent="15"/>
      <protection/>
    </xf>
    <xf numFmtId="0" fontId="6" fillId="39" borderId="19" xfId="1366" applyFont="1" applyFill="1" applyBorder="1" applyAlignment="1" applyProtection="1">
      <alignment horizontal="left" vertical="center" indent="15"/>
      <protection/>
    </xf>
    <xf numFmtId="0" fontId="6" fillId="39" borderId="78" xfId="1366" applyFont="1" applyFill="1" applyBorder="1" applyAlignment="1" applyProtection="1">
      <alignment horizontal="left" vertical="center" indent="15"/>
      <protection/>
    </xf>
    <xf numFmtId="0" fontId="15" fillId="4" borderId="108" xfId="1365" applyFont="1" applyFill="1" applyBorder="1" applyAlignment="1" applyProtection="1">
      <alignment horizontal="center" vertical="center" wrapText="1"/>
      <protection/>
    </xf>
    <xf numFmtId="0" fontId="15" fillId="4" borderId="109" xfId="1365" applyFont="1" applyFill="1" applyBorder="1" applyAlignment="1" applyProtection="1">
      <alignment horizontal="center" vertical="center" wrapText="1"/>
      <protection/>
    </xf>
    <xf numFmtId="0" fontId="15" fillId="4" borderId="110" xfId="1365" applyFont="1" applyFill="1" applyBorder="1" applyAlignment="1" applyProtection="1">
      <alignment horizontal="center" vertical="center" wrapText="1"/>
      <protection/>
    </xf>
    <xf numFmtId="0" fontId="6" fillId="39" borderId="69" xfId="1366" applyFont="1" applyFill="1" applyBorder="1" applyAlignment="1" applyProtection="1">
      <alignment horizontal="left" vertical="center" indent="11"/>
      <protection/>
    </xf>
    <xf numFmtId="0" fontId="6" fillId="39" borderId="19" xfId="1366" applyFont="1" applyFill="1" applyBorder="1" applyAlignment="1" applyProtection="1">
      <alignment horizontal="left" vertical="center" indent="11"/>
      <protection/>
    </xf>
    <xf numFmtId="0" fontId="6" fillId="39" borderId="78" xfId="1366" applyFont="1" applyFill="1" applyBorder="1" applyAlignment="1" applyProtection="1">
      <alignment horizontal="left" vertical="center" indent="11"/>
      <protection/>
    </xf>
    <xf numFmtId="0" fontId="6" fillId="39" borderId="72" xfId="1366" applyFont="1" applyFill="1" applyBorder="1" applyAlignment="1" applyProtection="1">
      <alignment horizontal="left" vertical="center" indent="15"/>
      <protection/>
    </xf>
    <xf numFmtId="0" fontId="6" fillId="39" borderId="37" xfId="1366" applyFont="1" applyFill="1" applyBorder="1" applyAlignment="1" applyProtection="1">
      <alignment horizontal="left" vertical="center" indent="15"/>
      <protection/>
    </xf>
    <xf numFmtId="0" fontId="6" fillId="39" borderId="82" xfId="1366" applyFont="1" applyFill="1" applyBorder="1" applyAlignment="1" applyProtection="1">
      <alignment horizontal="left" vertical="center" indent="15"/>
      <protection/>
    </xf>
    <xf numFmtId="0" fontId="14" fillId="60" borderId="0" xfId="1365" applyFont="1" applyFill="1" applyBorder="1" applyAlignment="1" applyProtection="1">
      <alignment horizontal="right" vertical="center" wrapText="1"/>
      <protection/>
    </xf>
    <xf numFmtId="0" fontId="13" fillId="26" borderId="0" xfId="0" applyFont="1" applyFill="1" applyAlignment="1" applyProtection="1">
      <alignment horizontal="center"/>
      <protection/>
    </xf>
    <xf numFmtId="0" fontId="13" fillId="26" borderId="0" xfId="0" applyFont="1" applyFill="1" applyAlignment="1" applyProtection="1">
      <alignment horizontal="center"/>
      <protection/>
    </xf>
  </cellXfs>
  <cellStyles count="1588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 2" xfId="21"/>
    <cellStyle name="_Model_RAB Мой 2_OREP.KU.2011.MONTHLY.02(v0.1)" xfId="22"/>
    <cellStyle name="_Model_RAB Мой 2_OREP.KU.2011.MONTHLY.02(v0.4)" xfId="23"/>
    <cellStyle name="_Model_RAB Мой 2_UPDATE.OREP.KU.2011.MONTHLY.02.TO.1.2" xfId="24"/>
    <cellStyle name="_Model_RAB Мой_46EE.2011(v1.0)" xfId="25"/>
    <cellStyle name="_Model_RAB Мой_BALANCE.WARM.2011YEAR.NEW.UPDATE.SCHEME" xfId="26"/>
    <cellStyle name="_Model_RAB Мой_NADB.JNVLS.APTEKA.2011(v1.3.3)" xfId="27"/>
    <cellStyle name="_Model_RAB Мой_NADB.JNVLS.APTEKA.2011(v1.3.4)" xfId="28"/>
    <cellStyle name="_Model_RAB Мой_PREDEL.JKH.UTV.2011(v1.0.1)" xfId="29"/>
    <cellStyle name="_Model_RAB Мой_UPDATE.46EE.2011.TO.1.1" xfId="30"/>
    <cellStyle name="_Model_RAB Мой_UPDATE.BALANCE.WARM.2011YEAR.TO.1.1" xfId="31"/>
    <cellStyle name="_Model_RAB Мой_UPDATE.BALANCE.WARM.2011YEAR.TO.1.1_OREP.KU.2011.MONTHLY.02(v1.1)" xfId="32"/>
    <cellStyle name="_Model_RAB_MRSK_svod" xfId="33"/>
    <cellStyle name="_Model_RAB_MRSK_svod 2" xfId="34"/>
    <cellStyle name="_Model_RAB_MRSK_svod 2_OREP.KU.2011.MONTHLY.02(v0.1)" xfId="35"/>
    <cellStyle name="_Model_RAB_MRSK_svod 2_OREP.KU.2011.MONTHLY.02(v0.4)" xfId="36"/>
    <cellStyle name="_Model_RAB_MRSK_svod 2_UPDATE.OREP.KU.2011.MONTHLY.02.TO.1.2" xfId="37"/>
    <cellStyle name="_Model_RAB_MRSK_svod_46EE.2011(v1.0)" xfId="38"/>
    <cellStyle name="_Model_RAB_MRSK_svod_BALANCE.WARM.2011YEAR.NEW.UPDATE.SCHEME" xfId="39"/>
    <cellStyle name="_Model_RAB_MRSK_svod_NADB.JNVLS.APTEKA.2011(v1.3.3)" xfId="40"/>
    <cellStyle name="_Model_RAB_MRSK_svod_NADB.JNVLS.APTEKA.2011(v1.3.4)" xfId="41"/>
    <cellStyle name="_Model_RAB_MRSK_svod_PREDEL.JKH.UTV.2011(v1.0.1)" xfId="42"/>
    <cellStyle name="_Model_RAB_MRSK_svod_UPDATE.46EE.2011.TO.1.1" xfId="43"/>
    <cellStyle name="_Model_RAB_MRSK_svod_UPDATE.BALANCE.WARM.2011YEAR.TO.1.1" xfId="44"/>
    <cellStyle name="_Model_RAB_MRSK_svod_UPDATE.BALANCE.WARM.2011YEAR.TO.1.1_OREP.KU.2011.MONTHLY.02(v1.1)" xfId="45"/>
    <cellStyle name="_ВО ОП ТЭС-ОТ- 2007" xfId="46"/>
    <cellStyle name="_ВФ ОАО ТЭС-ОТ- 2009" xfId="47"/>
    <cellStyle name="_выручка по присоединениям2" xfId="48"/>
    <cellStyle name="_Договор аренды ЯЭ с разбивкой" xfId="49"/>
    <cellStyle name="_Исходные данные для модели" xfId="50"/>
    <cellStyle name="_МОДЕЛЬ_1 (2)" xfId="51"/>
    <cellStyle name="_МОДЕЛЬ_1 (2) 2" xfId="52"/>
    <cellStyle name="_МОДЕЛЬ_1 (2) 2_OREP.KU.2011.MONTHLY.02(v0.1)" xfId="53"/>
    <cellStyle name="_МОДЕЛЬ_1 (2) 2_OREP.KU.2011.MONTHLY.02(v0.4)" xfId="54"/>
    <cellStyle name="_МОДЕЛЬ_1 (2) 2_UPDATE.OREP.KU.2011.MONTHLY.02.TO.1.2" xfId="55"/>
    <cellStyle name="_МОДЕЛЬ_1 (2)_46EE.2011(v1.0)" xfId="56"/>
    <cellStyle name="_МОДЕЛЬ_1 (2)_BALANCE.WARM.2011YEAR.NEW.UPDATE.SCHEME" xfId="57"/>
    <cellStyle name="_МОДЕЛЬ_1 (2)_NADB.JNVLS.APTEKA.2011(v1.3.3)" xfId="58"/>
    <cellStyle name="_МОДЕЛЬ_1 (2)_NADB.JNVLS.APTEKA.2011(v1.3.4)" xfId="59"/>
    <cellStyle name="_МОДЕЛЬ_1 (2)_PREDEL.JKH.UTV.2011(v1.0.1)" xfId="60"/>
    <cellStyle name="_МОДЕЛЬ_1 (2)_UPDATE.46EE.2011.TO.1.1" xfId="61"/>
    <cellStyle name="_МОДЕЛЬ_1 (2)_UPDATE.BALANCE.WARM.2011YEAR.TO.1.1" xfId="62"/>
    <cellStyle name="_МОДЕЛЬ_1 (2)_UPDATE.BALANCE.WARM.2011YEAR.TO.1.1_OREP.KU.2011.MONTHLY.02(v1.1)" xfId="63"/>
    <cellStyle name="_НВВ 2009 постатейно свод по филиалам_09_02_09" xfId="64"/>
    <cellStyle name="_НВВ 2009 постатейно свод по филиалам_для Валентина" xfId="65"/>
    <cellStyle name="_Омск" xfId="66"/>
    <cellStyle name="_ОТ ИД 2009" xfId="67"/>
    <cellStyle name="_пр 5 тариф RAB" xfId="68"/>
    <cellStyle name="_пр 5 тариф RAB 2" xfId="69"/>
    <cellStyle name="_пр 5 тариф RAB 2_OREP.KU.2011.MONTHLY.02(v0.1)" xfId="70"/>
    <cellStyle name="_пр 5 тариф RAB 2_OREP.KU.2011.MONTHLY.02(v0.4)" xfId="71"/>
    <cellStyle name="_пр 5 тариф RAB 2_UPDATE.OREP.KU.2011.MONTHLY.02.TO.1.2" xfId="72"/>
    <cellStyle name="_пр 5 тариф RAB_46EE.2011(v1.0)" xfId="73"/>
    <cellStyle name="_пр 5 тариф RAB_BALANCE.WARM.2011YEAR.NEW.UPDATE.SCHEME" xfId="74"/>
    <cellStyle name="_пр 5 тариф RAB_NADB.JNVLS.APTEKA.2011(v1.3.3)" xfId="75"/>
    <cellStyle name="_пр 5 тариф RAB_NADB.JNVLS.APTEKA.2011(v1.3.4)" xfId="76"/>
    <cellStyle name="_пр 5 тариф RAB_PREDEL.JKH.UTV.2011(v1.0.1)" xfId="77"/>
    <cellStyle name="_пр 5 тариф RAB_UPDATE.46EE.2011.TO.1.1" xfId="78"/>
    <cellStyle name="_пр 5 тариф RAB_UPDATE.BALANCE.WARM.2011YEAR.TO.1.1" xfId="79"/>
    <cellStyle name="_пр 5 тариф RAB_UPDATE.BALANCE.WARM.2011YEAR.TO.1.1_OREP.KU.2011.MONTHLY.02(v1.1)" xfId="80"/>
    <cellStyle name="_Предожение _ДБП_2009 г ( согласованные БП)  (2)" xfId="81"/>
    <cellStyle name="_Приложение МТС-3-КС" xfId="82"/>
    <cellStyle name="_Приложение-МТС--2-1" xfId="83"/>
    <cellStyle name="_Расчет RAB_22072008" xfId="84"/>
    <cellStyle name="_Расчет RAB_22072008 2" xfId="85"/>
    <cellStyle name="_Расчет RAB_22072008 2_OREP.KU.2011.MONTHLY.02(v0.1)" xfId="86"/>
    <cellStyle name="_Расчет RAB_22072008 2_OREP.KU.2011.MONTHLY.02(v0.4)" xfId="87"/>
    <cellStyle name="_Расчет RAB_22072008 2_UPDATE.OREP.KU.2011.MONTHLY.02.TO.1.2" xfId="88"/>
    <cellStyle name="_Расчет RAB_22072008_46EE.2011(v1.0)" xfId="89"/>
    <cellStyle name="_Расчет RAB_22072008_BALANCE.WARM.2011YEAR.NEW.UPDATE.SCHEME" xfId="90"/>
    <cellStyle name="_Расчет RAB_22072008_NADB.JNVLS.APTEKA.2011(v1.3.3)" xfId="91"/>
    <cellStyle name="_Расчет RAB_22072008_NADB.JNVLS.APTEKA.2011(v1.3.4)" xfId="92"/>
    <cellStyle name="_Расчет RAB_22072008_PREDEL.JKH.UTV.2011(v1.0.1)" xfId="93"/>
    <cellStyle name="_Расчет RAB_22072008_UPDATE.46EE.2011.TO.1.1" xfId="94"/>
    <cellStyle name="_Расчет RAB_22072008_UPDATE.BALANCE.WARM.2011YEAR.TO.1.1" xfId="95"/>
    <cellStyle name="_Расчет RAB_22072008_UPDATE.BALANCE.WARM.2011YEAR.TO.1.1_OREP.KU.2011.MONTHLY.02(v1.1)" xfId="96"/>
    <cellStyle name="_Расчет RAB_Лен и МОЭСК_с 2010 года_14.04.2009_со сглаж_version 3.0_без ФСК" xfId="97"/>
    <cellStyle name="_Расчет RAB_Лен и МОЭСК_с 2010 года_14.04.2009_со сглаж_version 3.0_без ФСК 2" xfId="98"/>
    <cellStyle name="_Расчет RAB_Лен и МОЭСК_с 2010 года_14.04.2009_со сглаж_version 3.0_без ФСК 2_OREP.KU.2011.MONTHLY.02(v0.1)" xfId="99"/>
    <cellStyle name="_Расчет RAB_Лен и МОЭСК_с 2010 года_14.04.2009_со сглаж_version 3.0_без ФСК 2_OREP.KU.2011.MONTHLY.02(v0.4)" xfId="100"/>
    <cellStyle name="_Расчет RAB_Лен и МОЭСК_с 2010 года_14.04.2009_со сглаж_version 3.0_без ФСК 2_UPDATE.OREP.KU.2011.MONTHLY.02.TO.1.2" xfId="101"/>
    <cellStyle name="_Расчет RAB_Лен и МОЭСК_с 2010 года_14.04.2009_со сглаж_version 3.0_без ФСК_46EE.2011(v1.0)" xfId="102"/>
    <cellStyle name="_Расчет RAB_Лен и МОЭСК_с 2010 года_14.04.2009_со сглаж_version 3.0_без ФСК_BALANCE.WARM.2011YEAR.NEW.UPDATE.SCHEME" xfId="103"/>
    <cellStyle name="_Расчет RAB_Лен и МОЭСК_с 2010 года_14.04.2009_со сглаж_version 3.0_без ФСК_NADB.JNVLS.APTEKA.2011(v1.3.3)" xfId="104"/>
    <cellStyle name="_Расчет RAB_Лен и МОЭСК_с 2010 года_14.04.2009_со сглаж_version 3.0_без ФСК_NADB.JNVLS.APTEKA.2011(v1.3.4)" xfId="105"/>
    <cellStyle name="_Расчет RAB_Лен и МОЭСК_с 2010 года_14.04.2009_со сглаж_version 3.0_без ФСК_PREDEL.JKH.UTV.2011(v1.0.1)" xfId="106"/>
    <cellStyle name="_Расчет RAB_Лен и МОЭСК_с 2010 года_14.04.2009_со сглаж_version 3.0_без ФСК_UPDATE.46EE.2011.TO.1.1" xfId="107"/>
    <cellStyle name="_Расчет RAB_Лен и МОЭСК_с 2010 года_14.04.2009_со сглаж_version 3.0_без ФСК_UPDATE.BALANCE.WARM.2011YEAR.TO.1.1" xfId="108"/>
    <cellStyle name="_Расчет RAB_Лен и МОЭСК_с 2010 года_14.04.2009_со сглаж_version 3.0_без ФСК_UPDATE.BALANCE.WARM.2011YEAR.TO.1.1_OREP.KU.2011.MONTHLY.02(v1.1)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экон.форм-т ВО 1 с разбивкой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€’ћѓћ‚›‰" xfId="122"/>
    <cellStyle name="‡ђѓћ‹ћ‚ћљ1" xfId="123"/>
    <cellStyle name="‡ђѓћ‹ћ‚ћљ2" xfId="124"/>
    <cellStyle name="’ћѓћ‚›‰" xfId="125"/>
    <cellStyle name="20% - Accent1" xfId="126"/>
    <cellStyle name="20% - Accent1 2" xfId="127"/>
    <cellStyle name="20% - Accent1 3" xfId="128"/>
    <cellStyle name="20% - Accent2" xfId="129"/>
    <cellStyle name="20% - Accent2 2" xfId="130"/>
    <cellStyle name="20% - Accent2 3" xfId="131"/>
    <cellStyle name="20% - Accent3" xfId="132"/>
    <cellStyle name="20% - Accent3 2" xfId="133"/>
    <cellStyle name="20% - Accent3 3" xfId="134"/>
    <cellStyle name="20% - Accent4" xfId="135"/>
    <cellStyle name="20% - Accent4 2" xfId="136"/>
    <cellStyle name="20% - Accent4 3" xfId="137"/>
    <cellStyle name="20% - Accent5" xfId="138"/>
    <cellStyle name="20% - Accent5 2" xfId="139"/>
    <cellStyle name="20% - Accent5 3" xfId="140"/>
    <cellStyle name="20% - Accent6" xfId="141"/>
    <cellStyle name="20% - Accent6 2" xfId="142"/>
    <cellStyle name="20% - Accent6 3" xfId="143"/>
    <cellStyle name="20% - Акцент1" xfId="144"/>
    <cellStyle name="20% - Акцент1 10" xfId="145"/>
    <cellStyle name="20% - Акцент1 11" xfId="146"/>
    <cellStyle name="20% - Акцент1 2" xfId="147"/>
    <cellStyle name="20% - Акцент1 2 2" xfId="148"/>
    <cellStyle name="20% - Акцент1 2 3" xfId="149"/>
    <cellStyle name="20% - Акцент1 2_46EE.2011(v1.0)" xfId="150"/>
    <cellStyle name="20% - Акцент1 3" xfId="151"/>
    <cellStyle name="20% - Акцент1 3 2" xfId="152"/>
    <cellStyle name="20% - Акцент1 3 3" xfId="153"/>
    <cellStyle name="20% - Акцент1 3_46EE.2011(v1.0)" xfId="154"/>
    <cellStyle name="20% - Акцент1 4" xfId="155"/>
    <cellStyle name="20% - Акцент1 4 2" xfId="156"/>
    <cellStyle name="20% - Акцент1 4 3" xfId="157"/>
    <cellStyle name="20% - Акцент1 4_46EE.2011(v1.0)" xfId="158"/>
    <cellStyle name="20% - Акцент1 5" xfId="159"/>
    <cellStyle name="20% - Акцент1 5 2" xfId="160"/>
    <cellStyle name="20% - Акцент1 5 3" xfId="161"/>
    <cellStyle name="20% - Акцент1 5_46EE.2011(v1.0)" xfId="162"/>
    <cellStyle name="20% - Акцент1 6" xfId="163"/>
    <cellStyle name="20% - Акцент1 6 2" xfId="164"/>
    <cellStyle name="20% - Акцент1 6 3" xfId="165"/>
    <cellStyle name="20% - Акцент1 6_46EE.2011(v1.0)" xfId="166"/>
    <cellStyle name="20% - Акцент1 7" xfId="167"/>
    <cellStyle name="20% - Акцент1 7 2" xfId="168"/>
    <cellStyle name="20% - Акцент1 7 3" xfId="169"/>
    <cellStyle name="20% - Акцент1 7_46EE.2011(v1.0)" xfId="170"/>
    <cellStyle name="20% - Акцент1 8" xfId="171"/>
    <cellStyle name="20% - Акцент1 8 2" xfId="172"/>
    <cellStyle name="20% - Акцент1 8 3" xfId="173"/>
    <cellStyle name="20% - Акцент1 8_46EE.2011(v1.0)" xfId="174"/>
    <cellStyle name="20% - Акцент1 9" xfId="175"/>
    <cellStyle name="20% - Акцент1 9 2" xfId="176"/>
    <cellStyle name="20% - Акцент1 9 3" xfId="177"/>
    <cellStyle name="20% - Акцент1 9_46EE.2011(v1.0)" xfId="178"/>
    <cellStyle name="20% - Акцент2" xfId="179"/>
    <cellStyle name="20% - Акцент2 10" xfId="180"/>
    <cellStyle name="20% - Акцент2 11" xfId="181"/>
    <cellStyle name="20% - Акцент2 2" xfId="182"/>
    <cellStyle name="20% - Акцент2 2 2" xfId="183"/>
    <cellStyle name="20% - Акцент2 2 3" xfId="184"/>
    <cellStyle name="20% - Акцент2 2_46EE.2011(v1.0)" xfId="185"/>
    <cellStyle name="20% - Акцент2 3" xfId="186"/>
    <cellStyle name="20% - Акцент2 3 2" xfId="187"/>
    <cellStyle name="20% - Акцент2 3 3" xfId="188"/>
    <cellStyle name="20% - Акцент2 3_46EE.2011(v1.0)" xfId="189"/>
    <cellStyle name="20% - Акцент2 4" xfId="190"/>
    <cellStyle name="20% - Акцент2 4 2" xfId="191"/>
    <cellStyle name="20% - Акцент2 4 3" xfId="192"/>
    <cellStyle name="20% - Акцент2 4_46EE.2011(v1.0)" xfId="193"/>
    <cellStyle name="20% - Акцент2 5" xfId="194"/>
    <cellStyle name="20% - Акцент2 5 2" xfId="195"/>
    <cellStyle name="20% - Акцент2 5 3" xfId="196"/>
    <cellStyle name="20% - Акцент2 5_46EE.2011(v1.0)" xfId="197"/>
    <cellStyle name="20% - Акцент2 6" xfId="198"/>
    <cellStyle name="20% - Акцент2 6 2" xfId="199"/>
    <cellStyle name="20% - Акцент2 6 3" xfId="200"/>
    <cellStyle name="20% - Акцент2 6_46EE.2011(v1.0)" xfId="201"/>
    <cellStyle name="20% - Акцент2 7" xfId="202"/>
    <cellStyle name="20% - Акцент2 7 2" xfId="203"/>
    <cellStyle name="20% - Акцент2 7 3" xfId="204"/>
    <cellStyle name="20% - Акцент2 7_46EE.2011(v1.0)" xfId="205"/>
    <cellStyle name="20% - Акцент2 8" xfId="206"/>
    <cellStyle name="20% - Акцент2 8 2" xfId="207"/>
    <cellStyle name="20% - Акцент2 8 3" xfId="208"/>
    <cellStyle name="20% - Акцент2 8_46EE.2011(v1.0)" xfId="209"/>
    <cellStyle name="20% - Акцент2 9" xfId="210"/>
    <cellStyle name="20% - Акцент2 9 2" xfId="211"/>
    <cellStyle name="20% - Акцент2 9 3" xfId="212"/>
    <cellStyle name="20% - Акцент2 9_46EE.2011(v1.0)" xfId="213"/>
    <cellStyle name="20% - Акцент3" xfId="214"/>
    <cellStyle name="20% - Акцент3 10" xfId="215"/>
    <cellStyle name="20% - Акцент3 11" xfId="216"/>
    <cellStyle name="20% - Акцент3 2" xfId="217"/>
    <cellStyle name="20% - Акцент3 2 2" xfId="218"/>
    <cellStyle name="20% - Акцент3 2 3" xfId="219"/>
    <cellStyle name="20% - Акцент3 2_46EE.2011(v1.0)" xfId="220"/>
    <cellStyle name="20% - Акцент3 3" xfId="221"/>
    <cellStyle name="20% - Акцент3 3 2" xfId="222"/>
    <cellStyle name="20% - Акцент3 3 3" xfId="223"/>
    <cellStyle name="20% - Акцент3 3_46EE.2011(v1.0)" xfId="224"/>
    <cellStyle name="20% - Акцент3 4" xfId="225"/>
    <cellStyle name="20% - Акцент3 4 2" xfId="226"/>
    <cellStyle name="20% - Акцент3 4 3" xfId="227"/>
    <cellStyle name="20% - Акцент3 4_46EE.2011(v1.0)" xfId="228"/>
    <cellStyle name="20% - Акцент3 5" xfId="229"/>
    <cellStyle name="20% - Акцент3 5 2" xfId="230"/>
    <cellStyle name="20% - Акцент3 5 3" xfId="231"/>
    <cellStyle name="20% - Акцент3 5_46EE.2011(v1.0)" xfId="232"/>
    <cellStyle name="20% - Акцент3 6" xfId="233"/>
    <cellStyle name="20% - Акцент3 6 2" xfId="234"/>
    <cellStyle name="20% - Акцент3 6 3" xfId="235"/>
    <cellStyle name="20% - Акцент3 6_46EE.2011(v1.0)" xfId="236"/>
    <cellStyle name="20% - Акцент3 7" xfId="237"/>
    <cellStyle name="20% - Акцент3 7 2" xfId="238"/>
    <cellStyle name="20% - Акцент3 7 3" xfId="239"/>
    <cellStyle name="20% - Акцент3 7_46EE.2011(v1.0)" xfId="240"/>
    <cellStyle name="20% - Акцент3 8" xfId="241"/>
    <cellStyle name="20% - Акцент3 8 2" xfId="242"/>
    <cellStyle name="20% - Акцент3 8 3" xfId="243"/>
    <cellStyle name="20% - Акцент3 8_46EE.2011(v1.0)" xfId="244"/>
    <cellStyle name="20% - Акцент3 9" xfId="245"/>
    <cellStyle name="20% - Акцент3 9 2" xfId="246"/>
    <cellStyle name="20% - Акцент3 9 3" xfId="247"/>
    <cellStyle name="20% - Акцент3 9_46EE.2011(v1.0)" xfId="248"/>
    <cellStyle name="20% - Акцент4" xfId="249"/>
    <cellStyle name="20% - Акцент4 10" xfId="250"/>
    <cellStyle name="20% - Акцент4 11" xfId="251"/>
    <cellStyle name="20% - Акцент4 2" xfId="252"/>
    <cellStyle name="20% - Акцент4 2 2" xfId="253"/>
    <cellStyle name="20% - Акцент4 2 3" xfId="254"/>
    <cellStyle name="20% - Акцент4 2_46EE.2011(v1.0)" xfId="255"/>
    <cellStyle name="20% - Акцент4 3" xfId="256"/>
    <cellStyle name="20% - Акцент4 3 2" xfId="257"/>
    <cellStyle name="20% - Акцент4 3 3" xfId="258"/>
    <cellStyle name="20% - Акцент4 3_46EE.2011(v1.0)" xfId="259"/>
    <cellStyle name="20% - Акцент4 4" xfId="260"/>
    <cellStyle name="20% - Акцент4 4 2" xfId="261"/>
    <cellStyle name="20% - Акцент4 4 3" xfId="262"/>
    <cellStyle name="20% - Акцент4 4_46EE.2011(v1.0)" xfId="263"/>
    <cellStyle name="20% - Акцент4 5" xfId="264"/>
    <cellStyle name="20% - Акцент4 5 2" xfId="265"/>
    <cellStyle name="20% - Акцент4 5 3" xfId="266"/>
    <cellStyle name="20% - Акцент4 5_46EE.2011(v1.0)" xfId="267"/>
    <cellStyle name="20% - Акцент4 6" xfId="268"/>
    <cellStyle name="20% - Акцент4 6 2" xfId="269"/>
    <cellStyle name="20% - Акцент4 6 3" xfId="270"/>
    <cellStyle name="20% - Акцент4 6_46EE.2011(v1.0)" xfId="271"/>
    <cellStyle name="20% - Акцент4 7" xfId="272"/>
    <cellStyle name="20% - Акцент4 7 2" xfId="273"/>
    <cellStyle name="20% - Акцент4 7 3" xfId="274"/>
    <cellStyle name="20% - Акцент4 7_46EE.2011(v1.0)" xfId="275"/>
    <cellStyle name="20% - Акцент4 8" xfId="276"/>
    <cellStyle name="20% - Акцент4 8 2" xfId="277"/>
    <cellStyle name="20% - Акцент4 8 3" xfId="278"/>
    <cellStyle name="20% - Акцент4 8_46EE.2011(v1.0)" xfId="279"/>
    <cellStyle name="20% - Акцент4 9" xfId="280"/>
    <cellStyle name="20% - Акцент4 9 2" xfId="281"/>
    <cellStyle name="20% - Акцент4 9 3" xfId="282"/>
    <cellStyle name="20% - Акцент4 9_46EE.2011(v1.0)" xfId="283"/>
    <cellStyle name="20% - Акцент5" xfId="284"/>
    <cellStyle name="20% - Акцент5 10" xfId="285"/>
    <cellStyle name="20% - Акцент5 11" xfId="286"/>
    <cellStyle name="20% - Акцент5 2" xfId="287"/>
    <cellStyle name="20% - Акцент5 2 2" xfId="288"/>
    <cellStyle name="20% - Акцент5 2 3" xfId="289"/>
    <cellStyle name="20% - Акцент5 2_46EE.2011(v1.0)" xfId="290"/>
    <cellStyle name="20% - Акцент5 3" xfId="291"/>
    <cellStyle name="20% - Акцент5 3 2" xfId="292"/>
    <cellStyle name="20% - Акцент5 3 3" xfId="293"/>
    <cellStyle name="20% - Акцент5 3_46EE.2011(v1.0)" xfId="294"/>
    <cellStyle name="20% - Акцент5 4" xfId="295"/>
    <cellStyle name="20% - Акцент5 4 2" xfId="296"/>
    <cellStyle name="20% - Акцент5 4 3" xfId="297"/>
    <cellStyle name="20% - Акцент5 4_46EE.2011(v1.0)" xfId="298"/>
    <cellStyle name="20% - Акцент5 5" xfId="299"/>
    <cellStyle name="20% - Акцент5 5 2" xfId="300"/>
    <cellStyle name="20% - Акцент5 5 3" xfId="301"/>
    <cellStyle name="20% - Акцент5 5_46EE.2011(v1.0)" xfId="302"/>
    <cellStyle name="20% - Акцент5 6" xfId="303"/>
    <cellStyle name="20% - Акцент5 6 2" xfId="304"/>
    <cellStyle name="20% - Акцент5 6 3" xfId="305"/>
    <cellStyle name="20% - Акцент5 6_46EE.2011(v1.0)" xfId="306"/>
    <cellStyle name="20% - Акцент5 7" xfId="307"/>
    <cellStyle name="20% - Акцент5 7 2" xfId="308"/>
    <cellStyle name="20% - Акцент5 7 3" xfId="309"/>
    <cellStyle name="20% - Акцент5 7_46EE.2011(v1.0)" xfId="310"/>
    <cellStyle name="20% - Акцент5 8" xfId="311"/>
    <cellStyle name="20% - Акцент5 8 2" xfId="312"/>
    <cellStyle name="20% - Акцент5 8 3" xfId="313"/>
    <cellStyle name="20% - Акцент5 8_46EE.2011(v1.0)" xfId="314"/>
    <cellStyle name="20% - Акцент5 9" xfId="315"/>
    <cellStyle name="20% - Акцент5 9 2" xfId="316"/>
    <cellStyle name="20% - Акцент5 9 3" xfId="317"/>
    <cellStyle name="20% - Акцент5 9_46EE.2011(v1.0)" xfId="318"/>
    <cellStyle name="20% - Акцент6" xfId="319"/>
    <cellStyle name="20% - Акцент6 10" xfId="320"/>
    <cellStyle name="20% - Акцент6 11" xfId="321"/>
    <cellStyle name="20% - Акцент6 2" xfId="322"/>
    <cellStyle name="20% - Акцент6 2 2" xfId="323"/>
    <cellStyle name="20% - Акцент6 2 3" xfId="324"/>
    <cellStyle name="20% - Акцент6 2_46EE.2011(v1.0)" xfId="325"/>
    <cellStyle name="20% - Акцент6 3" xfId="326"/>
    <cellStyle name="20% - Акцент6 3 2" xfId="327"/>
    <cellStyle name="20% - Акцент6 3 3" xfId="328"/>
    <cellStyle name="20% - Акцент6 3_46EE.2011(v1.0)" xfId="329"/>
    <cellStyle name="20% - Акцент6 4" xfId="330"/>
    <cellStyle name="20% - Акцент6 4 2" xfId="331"/>
    <cellStyle name="20% - Акцент6 4 3" xfId="332"/>
    <cellStyle name="20% - Акцент6 4_46EE.2011(v1.0)" xfId="333"/>
    <cellStyle name="20% - Акцент6 5" xfId="334"/>
    <cellStyle name="20% - Акцент6 5 2" xfId="335"/>
    <cellStyle name="20% - Акцент6 5 3" xfId="336"/>
    <cellStyle name="20% - Акцент6 5_46EE.2011(v1.0)" xfId="337"/>
    <cellStyle name="20% - Акцент6 6" xfId="338"/>
    <cellStyle name="20% - Акцент6 6 2" xfId="339"/>
    <cellStyle name="20% - Акцент6 6 3" xfId="340"/>
    <cellStyle name="20% - Акцент6 6_46EE.2011(v1.0)" xfId="341"/>
    <cellStyle name="20% - Акцент6 7" xfId="342"/>
    <cellStyle name="20% - Акцент6 7 2" xfId="343"/>
    <cellStyle name="20% - Акцент6 7 3" xfId="344"/>
    <cellStyle name="20% - Акцент6 7_46EE.2011(v1.0)" xfId="345"/>
    <cellStyle name="20% - Акцент6 8" xfId="346"/>
    <cellStyle name="20% - Акцент6 8 2" xfId="347"/>
    <cellStyle name="20% - Акцент6 8 3" xfId="348"/>
    <cellStyle name="20% - Акцент6 8_46EE.2011(v1.0)" xfId="349"/>
    <cellStyle name="20% - Акцент6 9" xfId="350"/>
    <cellStyle name="20% - Акцент6 9 2" xfId="351"/>
    <cellStyle name="20% - Акцент6 9 3" xfId="352"/>
    <cellStyle name="20% - Акцент6 9_46EE.2011(v1.0)" xfId="353"/>
    <cellStyle name="40% - Accent1" xfId="354"/>
    <cellStyle name="40% - Accent1 2" xfId="355"/>
    <cellStyle name="40% - Accent1 3" xfId="356"/>
    <cellStyle name="40% - Accent2" xfId="357"/>
    <cellStyle name="40% - Accent2 2" xfId="358"/>
    <cellStyle name="40% - Accent2 3" xfId="359"/>
    <cellStyle name="40% - Accent3" xfId="360"/>
    <cellStyle name="40% - Accent3 2" xfId="361"/>
    <cellStyle name="40% - Accent3 3" xfId="362"/>
    <cellStyle name="40% - Accent4" xfId="363"/>
    <cellStyle name="40% - Accent4 2" xfId="364"/>
    <cellStyle name="40% - Accent4 3" xfId="365"/>
    <cellStyle name="40% - Accent5" xfId="366"/>
    <cellStyle name="40% - Accent5 2" xfId="367"/>
    <cellStyle name="40% - Accent5 3" xfId="368"/>
    <cellStyle name="40% - Accent6" xfId="369"/>
    <cellStyle name="40% - Accent6 2" xfId="370"/>
    <cellStyle name="40% - Accent6 3" xfId="371"/>
    <cellStyle name="40% - Акцент1" xfId="372"/>
    <cellStyle name="40% - Акцент1 10" xfId="373"/>
    <cellStyle name="40% - Акцент1 11" xfId="374"/>
    <cellStyle name="40% - Акцент1 2" xfId="375"/>
    <cellStyle name="40% - Акцент1 2 2" xfId="376"/>
    <cellStyle name="40% - Акцент1 2 3" xfId="377"/>
    <cellStyle name="40% - Акцент1 2_46EE.2011(v1.0)" xfId="378"/>
    <cellStyle name="40% - Акцент1 3" xfId="379"/>
    <cellStyle name="40% - Акцент1 3 2" xfId="380"/>
    <cellStyle name="40% - Акцент1 3 3" xfId="381"/>
    <cellStyle name="40% - Акцент1 3_46EE.2011(v1.0)" xfId="382"/>
    <cellStyle name="40% - Акцент1 4" xfId="383"/>
    <cellStyle name="40% - Акцент1 4 2" xfId="384"/>
    <cellStyle name="40% - Акцент1 4 3" xfId="385"/>
    <cellStyle name="40% - Акцент1 4_46EE.2011(v1.0)" xfId="386"/>
    <cellStyle name="40% - Акцент1 5" xfId="387"/>
    <cellStyle name="40% - Акцент1 5 2" xfId="388"/>
    <cellStyle name="40% - Акцент1 5 3" xfId="389"/>
    <cellStyle name="40% - Акцент1 5_46EE.2011(v1.0)" xfId="390"/>
    <cellStyle name="40% - Акцент1 6" xfId="391"/>
    <cellStyle name="40% - Акцент1 6 2" xfId="392"/>
    <cellStyle name="40% - Акцент1 6 3" xfId="393"/>
    <cellStyle name="40% - Акцент1 6_46EE.2011(v1.0)" xfId="394"/>
    <cellStyle name="40% - Акцент1 7" xfId="395"/>
    <cellStyle name="40% - Акцент1 7 2" xfId="396"/>
    <cellStyle name="40% - Акцент1 7 3" xfId="397"/>
    <cellStyle name="40% - Акцент1 7_46EE.2011(v1.0)" xfId="398"/>
    <cellStyle name="40% - Акцент1 8" xfId="399"/>
    <cellStyle name="40% - Акцент1 8 2" xfId="400"/>
    <cellStyle name="40% - Акцент1 8 3" xfId="401"/>
    <cellStyle name="40% - Акцент1 8_46EE.2011(v1.0)" xfId="402"/>
    <cellStyle name="40% - Акцент1 9" xfId="403"/>
    <cellStyle name="40% - Акцент1 9 2" xfId="404"/>
    <cellStyle name="40% - Акцент1 9 3" xfId="405"/>
    <cellStyle name="40% - Акцент1 9_46EE.2011(v1.0)" xfId="406"/>
    <cellStyle name="40% - Акцент2" xfId="407"/>
    <cellStyle name="40% - Акцент2 10" xfId="408"/>
    <cellStyle name="40% - Акцент2 11" xfId="409"/>
    <cellStyle name="40% - Акцент2 2" xfId="410"/>
    <cellStyle name="40% - Акцент2 2 2" xfId="411"/>
    <cellStyle name="40% - Акцент2 2 3" xfId="412"/>
    <cellStyle name="40% - Акцент2 2_46EE.2011(v1.0)" xfId="413"/>
    <cellStyle name="40% - Акцент2 3" xfId="414"/>
    <cellStyle name="40% - Акцент2 3 2" xfId="415"/>
    <cellStyle name="40% - Акцент2 3 3" xfId="416"/>
    <cellStyle name="40% - Акцент2 3_46EE.2011(v1.0)" xfId="417"/>
    <cellStyle name="40% - Акцент2 4" xfId="418"/>
    <cellStyle name="40% - Акцент2 4 2" xfId="419"/>
    <cellStyle name="40% - Акцент2 4 3" xfId="420"/>
    <cellStyle name="40% - Акцент2 4_46EE.2011(v1.0)" xfId="421"/>
    <cellStyle name="40% - Акцент2 5" xfId="422"/>
    <cellStyle name="40% - Акцент2 5 2" xfId="423"/>
    <cellStyle name="40% - Акцент2 5 3" xfId="424"/>
    <cellStyle name="40% - Акцент2 5_46EE.2011(v1.0)" xfId="425"/>
    <cellStyle name="40% - Акцент2 6" xfId="426"/>
    <cellStyle name="40% - Акцент2 6 2" xfId="427"/>
    <cellStyle name="40% - Акцент2 6 3" xfId="428"/>
    <cellStyle name="40% - Акцент2 6_46EE.2011(v1.0)" xfId="429"/>
    <cellStyle name="40% - Акцент2 7" xfId="430"/>
    <cellStyle name="40% - Акцент2 7 2" xfId="431"/>
    <cellStyle name="40% - Акцент2 7 3" xfId="432"/>
    <cellStyle name="40% - Акцент2 7_46EE.2011(v1.0)" xfId="433"/>
    <cellStyle name="40% - Акцент2 8" xfId="434"/>
    <cellStyle name="40% - Акцент2 8 2" xfId="435"/>
    <cellStyle name="40% - Акцент2 8 3" xfId="436"/>
    <cellStyle name="40% - Акцент2 8_46EE.2011(v1.0)" xfId="437"/>
    <cellStyle name="40% - Акцент2 9" xfId="438"/>
    <cellStyle name="40% - Акцент2 9 2" xfId="439"/>
    <cellStyle name="40% - Акцент2 9 3" xfId="440"/>
    <cellStyle name="40% - Акцент2 9_46EE.2011(v1.0)" xfId="441"/>
    <cellStyle name="40% - Акцент3" xfId="442"/>
    <cellStyle name="40% - Акцент3 10" xfId="443"/>
    <cellStyle name="40% - Акцент3 11" xfId="444"/>
    <cellStyle name="40% - Акцент3 2" xfId="445"/>
    <cellStyle name="40% - Акцент3 2 2" xfId="446"/>
    <cellStyle name="40% - Акцент3 2 3" xfId="447"/>
    <cellStyle name="40% - Акцент3 2_46EE.2011(v1.0)" xfId="448"/>
    <cellStyle name="40% - Акцент3 3" xfId="449"/>
    <cellStyle name="40% - Акцент3 3 2" xfId="450"/>
    <cellStyle name="40% - Акцент3 3 3" xfId="451"/>
    <cellStyle name="40% - Акцент3 3_46EE.2011(v1.0)" xfId="452"/>
    <cellStyle name="40% - Акцент3 4" xfId="453"/>
    <cellStyle name="40% - Акцент3 4 2" xfId="454"/>
    <cellStyle name="40% - Акцент3 4 3" xfId="455"/>
    <cellStyle name="40% - Акцент3 4_46EE.2011(v1.0)" xfId="456"/>
    <cellStyle name="40% - Акцент3 5" xfId="457"/>
    <cellStyle name="40% - Акцент3 5 2" xfId="458"/>
    <cellStyle name="40% - Акцент3 5 3" xfId="459"/>
    <cellStyle name="40% - Акцент3 5_46EE.2011(v1.0)" xfId="460"/>
    <cellStyle name="40% - Акцент3 6" xfId="461"/>
    <cellStyle name="40% - Акцент3 6 2" xfId="462"/>
    <cellStyle name="40% - Акцент3 6 3" xfId="463"/>
    <cellStyle name="40% - Акцент3 6_46EE.2011(v1.0)" xfId="464"/>
    <cellStyle name="40% - Акцент3 7" xfId="465"/>
    <cellStyle name="40% - Акцент3 7 2" xfId="466"/>
    <cellStyle name="40% - Акцент3 7 3" xfId="467"/>
    <cellStyle name="40% - Акцент3 7_46EE.2011(v1.0)" xfId="468"/>
    <cellStyle name="40% - Акцент3 8" xfId="469"/>
    <cellStyle name="40% - Акцент3 8 2" xfId="470"/>
    <cellStyle name="40% - Акцент3 8 3" xfId="471"/>
    <cellStyle name="40% - Акцент3 8_46EE.2011(v1.0)" xfId="472"/>
    <cellStyle name="40% - Акцент3 9" xfId="473"/>
    <cellStyle name="40% - Акцент3 9 2" xfId="474"/>
    <cellStyle name="40% - Акцент3 9 3" xfId="475"/>
    <cellStyle name="40% - Акцент3 9_46EE.2011(v1.0)" xfId="476"/>
    <cellStyle name="40% - Акцент4" xfId="477"/>
    <cellStyle name="40% - Акцент4 10" xfId="478"/>
    <cellStyle name="40% - Акцент4 11" xfId="479"/>
    <cellStyle name="40% - Акцент4 2" xfId="480"/>
    <cellStyle name="40% - Акцент4 2 2" xfId="481"/>
    <cellStyle name="40% - Акцент4 2 3" xfId="482"/>
    <cellStyle name="40% - Акцент4 2_46EE.2011(v1.0)" xfId="483"/>
    <cellStyle name="40% - Акцент4 3" xfId="484"/>
    <cellStyle name="40% - Акцент4 3 2" xfId="485"/>
    <cellStyle name="40% - Акцент4 3 3" xfId="486"/>
    <cellStyle name="40% - Акцент4 3_46EE.2011(v1.0)" xfId="487"/>
    <cellStyle name="40% - Акцент4 4" xfId="488"/>
    <cellStyle name="40% - Акцент4 4 2" xfId="489"/>
    <cellStyle name="40% - Акцент4 4 3" xfId="490"/>
    <cellStyle name="40% - Акцент4 4_46EE.2011(v1.0)" xfId="491"/>
    <cellStyle name="40% - Акцент4 5" xfId="492"/>
    <cellStyle name="40% - Акцент4 5 2" xfId="493"/>
    <cellStyle name="40% - Акцент4 5 3" xfId="494"/>
    <cellStyle name="40% - Акцент4 5_46EE.2011(v1.0)" xfId="495"/>
    <cellStyle name="40% - Акцент4 6" xfId="496"/>
    <cellStyle name="40% - Акцент4 6 2" xfId="497"/>
    <cellStyle name="40% - Акцент4 6 3" xfId="498"/>
    <cellStyle name="40% - Акцент4 6_46EE.2011(v1.0)" xfId="499"/>
    <cellStyle name="40% - Акцент4 7" xfId="500"/>
    <cellStyle name="40% - Акцент4 7 2" xfId="501"/>
    <cellStyle name="40% - Акцент4 7 3" xfId="502"/>
    <cellStyle name="40% - Акцент4 7_46EE.2011(v1.0)" xfId="503"/>
    <cellStyle name="40% - Акцент4 8" xfId="504"/>
    <cellStyle name="40% - Акцент4 8 2" xfId="505"/>
    <cellStyle name="40% - Акцент4 8 3" xfId="506"/>
    <cellStyle name="40% - Акцент4 8_46EE.2011(v1.0)" xfId="507"/>
    <cellStyle name="40% - Акцент4 9" xfId="508"/>
    <cellStyle name="40% - Акцент4 9 2" xfId="509"/>
    <cellStyle name="40% - Акцент4 9 3" xfId="510"/>
    <cellStyle name="40% - Акцент4 9_46EE.2011(v1.0)" xfId="511"/>
    <cellStyle name="40% - Акцент5" xfId="512"/>
    <cellStyle name="40% - Акцент5 10" xfId="513"/>
    <cellStyle name="40% - Акцент5 11" xfId="514"/>
    <cellStyle name="40% - Акцент5 2" xfId="515"/>
    <cellStyle name="40% - Акцент5 2 2" xfId="516"/>
    <cellStyle name="40% - Акцент5 2 3" xfId="517"/>
    <cellStyle name="40% - Акцент5 2_46EE.2011(v1.0)" xfId="518"/>
    <cellStyle name="40% - Акцент5 3" xfId="519"/>
    <cellStyle name="40% - Акцент5 3 2" xfId="520"/>
    <cellStyle name="40% - Акцент5 3 3" xfId="521"/>
    <cellStyle name="40% - Акцент5 3_46EE.2011(v1.0)" xfId="522"/>
    <cellStyle name="40% - Акцент5 4" xfId="523"/>
    <cellStyle name="40% - Акцент5 4 2" xfId="524"/>
    <cellStyle name="40% - Акцент5 4 3" xfId="525"/>
    <cellStyle name="40% - Акцент5 4_46EE.2011(v1.0)" xfId="526"/>
    <cellStyle name="40% - Акцент5 5" xfId="527"/>
    <cellStyle name="40% - Акцент5 5 2" xfId="528"/>
    <cellStyle name="40% - Акцент5 5 3" xfId="529"/>
    <cellStyle name="40% - Акцент5 5_46EE.2011(v1.0)" xfId="530"/>
    <cellStyle name="40% - Акцент5 6" xfId="531"/>
    <cellStyle name="40% - Акцент5 6 2" xfId="532"/>
    <cellStyle name="40% - Акцент5 6 3" xfId="533"/>
    <cellStyle name="40% - Акцент5 6_46EE.2011(v1.0)" xfId="534"/>
    <cellStyle name="40% - Акцент5 7" xfId="535"/>
    <cellStyle name="40% - Акцент5 7 2" xfId="536"/>
    <cellStyle name="40% - Акцент5 7 3" xfId="537"/>
    <cellStyle name="40% - Акцент5 7_46EE.2011(v1.0)" xfId="538"/>
    <cellStyle name="40% - Акцент5 8" xfId="539"/>
    <cellStyle name="40% - Акцент5 8 2" xfId="540"/>
    <cellStyle name="40% - Акцент5 8 3" xfId="541"/>
    <cellStyle name="40% - Акцент5 8_46EE.2011(v1.0)" xfId="542"/>
    <cellStyle name="40% - Акцент5 9" xfId="543"/>
    <cellStyle name="40% - Акцент5 9 2" xfId="544"/>
    <cellStyle name="40% - Акцент5 9 3" xfId="545"/>
    <cellStyle name="40% - Акцент5 9_46EE.2011(v1.0)" xfId="546"/>
    <cellStyle name="40% - Акцент6" xfId="547"/>
    <cellStyle name="40% - Акцент6 10" xfId="548"/>
    <cellStyle name="40% - Акцент6 11" xfId="549"/>
    <cellStyle name="40% - Акцент6 2" xfId="550"/>
    <cellStyle name="40% - Акцент6 2 2" xfId="551"/>
    <cellStyle name="40% - Акцент6 2 3" xfId="552"/>
    <cellStyle name="40% - Акцент6 2_46EE.2011(v1.0)" xfId="553"/>
    <cellStyle name="40% - Акцент6 3" xfId="554"/>
    <cellStyle name="40% - Акцент6 3 2" xfId="555"/>
    <cellStyle name="40% - Акцент6 3 3" xfId="556"/>
    <cellStyle name="40% - Акцент6 3_46EE.2011(v1.0)" xfId="557"/>
    <cellStyle name="40% - Акцент6 4" xfId="558"/>
    <cellStyle name="40% - Акцент6 4 2" xfId="559"/>
    <cellStyle name="40% - Акцент6 4 3" xfId="560"/>
    <cellStyle name="40% - Акцент6 4_46EE.2011(v1.0)" xfId="561"/>
    <cellStyle name="40% - Акцент6 5" xfId="562"/>
    <cellStyle name="40% - Акцент6 5 2" xfId="563"/>
    <cellStyle name="40% - Акцент6 5 3" xfId="564"/>
    <cellStyle name="40% - Акцент6 5_46EE.2011(v1.0)" xfId="565"/>
    <cellStyle name="40% - Акцент6 6" xfId="566"/>
    <cellStyle name="40% - Акцент6 6 2" xfId="567"/>
    <cellStyle name="40% - Акцент6 6 3" xfId="568"/>
    <cellStyle name="40% - Акцент6 6_46EE.2011(v1.0)" xfId="569"/>
    <cellStyle name="40% - Акцент6 7" xfId="570"/>
    <cellStyle name="40% - Акцент6 7 2" xfId="571"/>
    <cellStyle name="40% - Акцент6 7 3" xfId="572"/>
    <cellStyle name="40% - Акцент6 7_46EE.2011(v1.0)" xfId="573"/>
    <cellStyle name="40% - Акцент6 8" xfId="574"/>
    <cellStyle name="40% - Акцент6 8 2" xfId="575"/>
    <cellStyle name="40% - Акцент6 8 3" xfId="576"/>
    <cellStyle name="40% - Акцент6 8_46EE.2011(v1.0)" xfId="577"/>
    <cellStyle name="40% - Акцент6 9" xfId="578"/>
    <cellStyle name="40% - Акцент6 9 2" xfId="579"/>
    <cellStyle name="40% - Акцент6 9 3" xfId="580"/>
    <cellStyle name="40% - Акцент6 9_46EE.2011(v1.0)" xfId="581"/>
    <cellStyle name="60% - Accent1" xfId="582"/>
    <cellStyle name="60% - Accent2" xfId="583"/>
    <cellStyle name="60% - Accent3" xfId="584"/>
    <cellStyle name="60% - Accent4" xfId="585"/>
    <cellStyle name="60% - Accent5" xfId="586"/>
    <cellStyle name="60% - Accent6" xfId="587"/>
    <cellStyle name="60% - Акцент1" xfId="588"/>
    <cellStyle name="60% - Акцент1 10" xfId="589"/>
    <cellStyle name="60% - Акцент1 2" xfId="590"/>
    <cellStyle name="60% - Акцент1 2 2" xfId="591"/>
    <cellStyle name="60% - Акцент1 3" xfId="592"/>
    <cellStyle name="60% - Акцент1 3 2" xfId="593"/>
    <cellStyle name="60% - Акцент1 4" xfId="594"/>
    <cellStyle name="60% - Акцент1 4 2" xfId="595"/>
    <cellStyle name="60% - Акцент1 5" xfId="596"/>
    <cellStyle name="60% - Акцент1 5 2" xfId="597"/>
    <cellStyle name="60% - Акцент1 6" xfId="598"/>
    <cellStyle name="60% - Акцент1 6 2" xfId="599"/>
    <cellStyle name="60% - Акцент1 7" xfId="600"/>
    <cellStyle name="60% - Акцент1 7 2" xfId="601"/>
    <cellStyle name="60% - Акцент1 8" xfId="602"/>
    <cellStyle name="60% - Акцент1 8 2" xfId="603"/>
    <cellStyle name="60% - Акцент1 9" xfId="604"/>
    <cellStyle name="60% - Акцент1 9 2" xfId="605"/>
    <cellStyle name="60% - Акцент2" xfId="606"/>
    <cellStyle name="60% - Акцент2 10" xfId="607"/>
    <cellStyle name="60% - Акцент2 2" xfId="608"/>
    <cellStyle name="60% - Акцент2 2 2" xfId="609"/>
    <cellStyle name="60% - Акцент2 3" xfId="610"/>
    <cellStyle name="60% - Акцент2 3 2" xfId="611"/>
    <cellStyle name="60% - Акцент2 4" xfId="612"/>
    <cellStyle name="60% - Акцент2 4 2" xfId="613"/>
    <cellStyle name="60% - Акцент2 5" xfId="614"/>
    <cellStyle name="60% - Акцент2 5 2" xfId="615"/>
    <cellStyle name="60% - Акцент2 6" xfId="616"/>
    <cellStyle name="60% - Акцент2 6 2" xfId="617"/>
    <cellStyle name="60% - Акцент2 7" xfId="618"/>
    <cellStyle name="60% - Акцент2 7 2" xfId="619"/>
    <cellStyle name="60% - Акцент2 8" xfId="620"/>
    <cellStyle name="60% - Акцент2 8 2" xfId="621"/>
    <cellStyle name="60% - Акцент2 9" xfId="622"/>
    <cellStyle name="60% - Акцент2 9 2" xfId="623"/>
    <cellStyle name="60% - Акцент3" xfId="624"/>
    <cellStyle name="60% - Акцент3 10" xfId="625"/>
    <cellStyle name="60% - Акцент3 2" xfId="626"/>
    <cellStyle name="60% - Акцент3 2 2" xfId="627"/>
    <cellStyle name="60% - Акцент3 3" xfId="628"/>
    <cellStyle name="60% - Акцент3 3 2" xfId="629"/>
    <cellStyle name="60% - Акцент3 4" xfId="630"/>
    <cellStyle name="60% - Акцент3 4 2" xfId="631"/>
    <cellStyle name="60% - Акцент3 5" xfId="632"/>
    <cellStyle name="60% - Акцент3 5 2" xfId="633"/>
    <cellStyle name="60% - Акцент3 6" xfId="634"/>
    <cellStyle name="60% - Акцент3 6 2" xfId="635"/>
    <cellStyle name="60% - Акцент3 7" xfId="636"/>
    <cellStyle name="60% - Акцент3 7 2" xfId="637"/>
    <cellStyle name="60% - Акцент3 8" xfId="638"/>
    <cellStyle name="60% - Акцент3 8 2" xfId="639"/>
    <cellStyle name="60% - Акцент3 9" xfId="640"/>
    <cellStyle name="60% - Акцент3 9 2" xfId="641"/>
    <cellStyle name="60% - Акцент4" xfId="642"/>
    <cellStyle name="60% - Акцент4 10" xfId="643"/>
    <cellStyle name="60% - Акцент4 2" xfId="644"/>
    <cellStyle name="60% - Акцент4 2 2" xfId="645"/>
    <cellStyle name="60% - Акцент4 3" xfId="646"/>
    <cellStyle name="60% - Акцент4 3 2" xfId="647"/>
    <cellStyle name="60% - Акцент4 4" xfId="648"/>
    <cellStyle name="60% - Акцент4 4 2" xfId="649"/>
    <cellStyle name="60% - Акцент4 5" xfId="650"/>
    <cellStyle name="60% - Акцент4 5 2" xfId="651"/>
    <cellStyle name="60% - Акцент4 6" xfId="652"/>
    <cellStyle name="60% - Акцент4 6 2" xfId="653"/>
    <cellStyle name="60% - Акцент4 7" xfId="654"/>
    <cellStyle name="60% - Акцент4 7 2" xfId="655"/>
    <cellStyle name="60% - Акцент4 8" xfId="656"/>
    <cellStyle name="60% - Акцент4 8 2" xfId="657"/>
    <cellStyle name="60% - Акцент4 9" xfId="658"/>
    <cellStyle name="60% - Акцент4 9 2" xfId="659"/>
    <cellStyle name="60% - Акцент5" xfId="660"/>
    <cellStyle name="60% - Акцент5 10" xfId="661"/>
    <cellStyle name="60% - Акцент5 2" xfId="662"/>
    <cellStyle name="60% - Акцент5 2 2" xfId="663"/>
    <cellStyle name="60% - Акцент5 3" xfId="664"/>
    <cellStyle name="60% - Акцент5 3 2" xfId="665"/>
    <cellStyle name="60% - Акцент5 4" xfId="666"/>
    <cellStyle name="60% - Акцент5 4 2" xfId="667"/>
    <cellStyle name="60% - Акцент5 5" xfId="668"/>
    <cellStyle name="60% - Акцент5 5 2" xfId="669"/>
    <cellStyle name="60% - Акцент5 6" xfId="670"/>
    <cellStyle name="60% - Акцент5 6 2" xfId="671"/>
    <cellStyle name="60% - Акцент5 7" xfId="672"/>
    <cellStyle name="60% - Акцент5 7 2" xfId="673"/>
    <cellStyle name="60% - Акцент5 8" xfId="674"/>
    <cellStyle name="60% - Акцент5 8 2" xfId="675"/>
    <cellStyle name="60% - Акцент5 9" xfId="676"/>
    <cellStyle name="60% - Акцент5 9 2" xfId="677"/>
    <cellStyle name="60% - Акцент6" xfId="678"/>
    <cellStyle name="60% - Акцент6 10" xfId="679"/>
    <cellStyle name="60% - Акцент6 2" xfId="680"/>
    <cellStyle name="60% - Акцент6 2 2" xfId="681"/>
    <cellStyle name="60% - Акцент6 3" xfId="682"/>
    <cellStyle name="60% - Акцент6 3 2" xfId="683"/>
    <cellStyle name="60% - Акцент6 4" xfId="684"/>
    <cellStyle name="60% - Акцент6 4 2" xfId="685"/>
    <cellStyle name="60% - Акцент6 5" xfId="686"/>
    <cellStyle name="60% - Акцент6 5 2" xfId="687"/>
    <cellStyle name="60% - Акцент6 6" xfId="688"/>
    <cellStyle name="60% - Акцент6 6 2" xfId="689"/>
    <cellStyle name="60% - Акцент6 7" xfId="690"/>
    <cellStyle name="60% - Акцент6 7 2" xfId="691"/>
    <cellStyle name="60% - Акцент6 8" xfId="692"/>
    <cellStyle name="60% - Акцент6 8 2" xfId="693"/>
    <cellStyle name="60% - Акцент6 9" xfId="694"/>
    <cellStyle name="60% - Акцент6 9 2" xfId="695"/>
    <cellStyle name="Accent1" xfId="696"/>
    <cellStyle name="Accent2" xfId="697"/>
    <cellStyle name="Accent3" xfId="698"/>
    <cellStyle name="Accent4" xfId="699"/>
    <cellStyle name="Accent5" xfId="700"/>
    <cellStyle name="Accent6" xfId="701"/>
    <cellStyle name="Ăčďĺđńńűëęŕ" xfId="702"/>
    <cellStyle name="Áĺççŕůčňíűé" xfId="703"/>
    <cellStyle name="Äĺíĺćíűé [0]_(ňŕá 3č)" xfId="704"/>
    <cellStyle name="Äĺíĺćíűé_(ňŕá 3č)" xfId="705"/>
    <cellStyle name="Bad" xfId="706"/>
    <cellStyle name="Calculation" xfId="707"/>
    <cellStyle name="Check Cell" xfId="708"/>
    <cellStyle name="Comma [0]_irl tel sep5" xfId="709"/>
    <cellStyle name="Comma_irl tel sep5" xfId="710"/>
    <cellStyle name="Comma0" xfId="711"/>
    <cellStyle name="Çŕůčňíűé" xfId="712"/>
    <cellStyle name="Currency [0]" xfId="713"/>
    <cellStyle name="Currency [0] 2" xfId="714"/>
    <cellStyle name="Currency [0] 2 2" xfId="715"/>
    <cellStyle name="Currency [0] 2 3" xfId="716"/>
    <cellStyle name="Currency [0] 2 4" xfId="717"/>
    <cellStyle name="Currency [0] 2 5" xfId="718"/>
    <cellStyle name="Currency [0] 2 6" xfId="719"/>
    <cellStyle name="Currency [0] 2 7" xfId="720"/>
    <cellStyle name="Currency [0] 2 8" xfId="721"/>
    <cellStyle name="Currency [0] 2 9" xfId="722"/>
    <cellStyle name="Currency [0] 3" xfId="723"/>
    <cellStyle name="Currency [0] 3 2" xfId="724"/>
    <cellStyle name="Currency [0] 3 3" xfId="725"/>
    <cellStyle name="Currency [0] 3 4" xfId="726"/>
    <cellStyle name="Currency [0] 3 5" xfId="727"/>
    <cellStyle name="Currency [0] 3 6" xfId="728"/>
    <cellStyle name="Currency [0] 3 7" xfId="729"/>
    <cellStyle name="Currency [0] 3 8" xfId="730"/>
    <cellStyle name="Currency [0] 3 9" xfId="731"/>
    <cellStyle name="Currency [0] 4" xfId="732"/>
    <cellStyle name="Currency [0] 4 2" xfId="733"/>
    <cellStyle name="Currency [0] 4 3" xfId="734"/>
    <cellStyle name="Currency [0] 4 4" xfId="735"/>
    <cellStyle name="Currency [0] 4 5" xfId="736"/>
    <cellStyle name="Currency [0] 4 6" xfId="737"/>
    <cellStyle name="Currency [0] 4 7" xfId="738"/>
    <cellStyle name="Currency [0] 4 8" xfId="739"/>
    <cellStyle name="Currency [0] 4 9" xfId="740"/>
    <cellStyle name="Currency [0] 5" xfId="741"/>
    <cellStyle name="Currency [0] 5 2" xfId="742"/>
    <cellStyle name="Currency [0] 5 3" xfId="743"/>
    <cellStyle name="Currency [0] 5 4" xfId="744"/>
    <cellStyle name="Currency [0] 5 5" xfId="745"/>
    <cellStyle name="Currency [0] 5 6" xfId="746"/>
    <cellStyle name="Currency [0] 5 7" xfId="747"/>
    <cellStyle name="Currency [0] 5 8" xfId="748"/>
    <cellStyle name="Currency [0] 5 9" xfId="749"/>
    <cellStyle name="Currency [0] 6" xfId="750"/>
    <cellStyle name="Currency [0] 6 2" xfId="751"/>
    <cellStyle name="Currency [0] 7" xfId="752"/>
    <cellStyle name="Currency [0] 7 2" xfId="753"/>
    <cellStyle name="Currency [0] 8" xfId="754"/>
    <cellStyle name="Currency [0] 8 2" xfId="755"/>
    <cellStyle name="Currency_irl tel sep5" xfId="756"/>
    <cellStyle name="Currency0" xfId="757"/>
    <cellStyle name="Date" xfId="758"/>
    <cellStyle name="Dates" xfId="759"/>
    <cellStyle name="E-mail" xfId="760"/>
    <cellStyle name="E-mail 2" xfId="761"/>
    <cellStyle name="Euro" xfId="762"/>
    <cellStyle name="Explanatory Text" xfId="763"/>
    <cellStyle name="F2" xfId="764"/>
    <cellStyle name="F3" xfId="765"/>
    <cellStyle name="F4" xfId="766"/>
    <cellStyle name="F5" xfId="767"/>
    <cellStyle name="F6" xfId="768"/>
    <cellStyle name="F7" xfId="769"/>
    <cellStyle name="F8" xfId="770"/>
    <cellStyle name="Fixed" xfId="771"/>
    <cellStyle name="Good" xfId="772"/>
    <cellStyle name="Heading" xfId="773"/>
    <cellStyle name="Heading 1" xfId="774"/>
    <cellStyle name="Heading 2" xfId="775"/>
    <cellStyle name="Heading 3" xfId="776"/>
    <cellStyle name="Heading 4" xfId="777"/>
    <cellStyle name="Heading2" xfId="778"/>
    <cellStyle name="Heading2 2" xfId="779"/>
    <cellStyle name="Îáű÷íűé__FES" xfId="780"/>
    <cellStyle name="Îňęđűâŕâřŕ˙ń˙ ăčďĺđńńűëęŕ" xfId="781"/>
    <cellStyle name="Input" xfId="782"/>
    <cellStyle name="Inputs" xfId="783"/>
    <cellStyle name="Inputs (const)" xfId="784"/>
    <cellStyle name="Inputs (const) 2" xfId="785"/>
    <cellStyle name="Inputs 2" xfId="786"/>
    <cellStyle name="Inputs Co" xfId="787"/>
    <cellStyle name="Inputs_46EE.2011(v1.0)" xfId="788"/>
    <cellStyle name="Linked Cell" xfId="789"/>
    <cellStyle name="Neutral" xfId="790"/>
    <cellStyle name="normal" xfId="791"/>
    <cellStyle name="normal 10" xfId="792"/>
    <cellStyle name="Normal 2" xfId="793"/>
    <cellStyle name="normal 3" xfId="794"/>
    <cellStyle name="normal 4" xfId="795"/>
    <cellStyle name="normal 5" xfId="796"/>
    <cellStyle name="normal 6" xfId="797"/>
    <cellStyle name="normal 7" xfId="798"/>
    <cellStyle name="normal 8" xfId="799"/>
    <cellStyle name="normal 9" xfId="800"/>
    <cellStyle name="normal_1" xfId="801"/>
    <cellStyle name="Normal1" xfId="802"/>
    <cellStyle name="normбlnм_laroux" xfId="803"/>
    <cellStyle name="Note" xfId="804"/>
    <cellStyle name="Ôčíŕíńîâűé [0]_(ňŕá 3č)" xfId="805"/>
    <cellStyle name="Ôčíŕíńîâűé_(ňŕá 3č)" xfId="806"/>
    <cellStyle name="Output" xfId="807"/>
    <cellStyle name="Price_Body" xfId="808"/>
    <cellStyle name="SAPBEXaggData" xfId="809"/>
    <cellStyle name="SAPBEXaggDataEmph" xfId="810"/>
    <cellStyle name="SAPBEXaggItem" xfId="811"/>
    <cellStyle name="SAPBEXaggItemX" xfId="812"/>
    <cellStyle name="SAPBEXchaText" xfId="813"/>
    <cellStyle name="SAPBEXexcBad7" xfId="814"/>
    <cellStyle name="SAPBEXexcBad8" xfId="815"/>
    <cellStyle name="SAPBEXexcBad9" xfId="816"/>
    <cellStyle name="SAPBEXexcCritical4" xfId="817"/>
    <cellStyle name="SAPBEXexcCritical5" xfId="818"/>
    <cellStyle name="SAPBEXexcCritical6" xfId="819"/>
    <cellStyle name="SAPBEXexcGood1" xfId="820"/>
    <cellStyle name="SAPBEXexcGood2" xfId="821"/>
    <cellStyle name="SAPBEXexcGood3" xfId="822"/>
    <cellStyle name="SAPBEXfilterDrill" xfId="823"/>
    <cellStyle name="SAPBEXfilterItem" xfId="824"/>
    <cellStyle name="SAPBEXfilterText" xfId="825"/>
    <cellStyle name="SAPBEXformats" xfId="826"/>
    <cellStyle name="SAPBEXheaderItem" xfId="827"/>
    <cellStyle name="SAPBEXheaderText" xfId="828"/>
    <cellStyle name="SAPBEXHLevel0" xfId="829"/>
    <cellStyle name="SAPBEXHLevel0X" xfId="830"/>
    <cellStyle name="SAPBEXHLevel1" xfId="831"/>
    <cellStyle name="SAPBEXHLevel1X" xfId="832"/>
    <cellStyle name="SAPBEXHLevel2" xfId="833"/>
    <cellStyle name="SAPBEXHLevel2X" xfId="834"/>
    <cellStyle name="SAPBEXHLevel3" xfId="835"/>
    <cellStyle name="SAPBEXHLevel3X" xfId="836"/>
    <cellStyle name="SAPBEXinputData" xfId="837"/>
    <cellStyle name="SAPBEXresData" xfId="838"/>
    <cellStyle name="SAPBEXresDataEmph" xfId="839"/>
    <cellStyle name="SAPBEXresItem" xfId="840"/>
    <cellStyle name="SAPBEXresItemX" xfId="841"/>
    <cellStyle name="SAPBEXstdData" xfId="842"/>
    <cellStyle name="SAPBEXstdDataEmph" xfId="843"/>
    <cellStyle name="SAPBEXstdItem" xfId="844"/>
    <cellStyle name="SAPBEXstdItemX" xfId="845"/>
    <cellStyle name="SAPBEXtitle" xfId="846"/>
    <cellStyle name="SAPBEXundefined" xfId="847"/>
    <cellStyle name="Style 1" xfId="848"/>
    <cellStyle name="Table Heading" xfId="849"/>
    <cellStyle name="Table Heading 2" xfId="850"/>
    <cellStyle name="Title" xfId="851"/>
    <cellStyle name="Total" xfId="852"/>
    <cellStyle name="Warning Text" xfId="853"/>
    <cellStyle name="Акцент1" xfId="854"/>
    <cellStyle name="Акцент1 10" xfId="855"/>
    <cellStyle name="Акцент1 2" xfId="856"/>
    <cellStyle name="Акцент1 2 2" xfId="857"/>
    <cellStyle name="Акцент1 3" xfId="858"/>
    <cellStyle name="Акцент1 3 2" xfId="859"/>
    <cellStyle name="Акцент1 4" xfId="860"/>
    <cellStyle name="Акцент1 4 2" xfId="861"/>
    <cellStyle name="Акцент1 5" xfId="862"/>
    <cellStyle name="Акцент1 5 2" xfId="863"/>
    <cellStyle name="Акцент1 6" xfId="864"/>
    <cellStyle name="Акцент1 6 2" xfId="865"/>
    <cellStyle name="Акцент1 7" xfId="866"/>
    <cellStyle name="Акцент1 7 2" xfId="867"/>
    <cellStyle name="Акцент1 8" xfId="868"/>
    <cellStyle name="Акцент1 8 2" xfId="869"/>
    <cellStyle name="Акцент1 9" xfId="870"/>
    <cellStyle name="Акцент1 9 2" xfId="871"/>
    <cellStyle name="Акцент2" xfId="872"/>
    <cellStyle name="Акцент2 10" xfId="873"/>
    <cellStyle name="Акцент2 2" xfId="874"/>
    <cellStyle name="Акцент2 2 2" xfId="875"/>
    <cellStyle name="Акцент2 3" xfId="876"/>
    <cellStyle name="Акцент2 3 2" xfId="877"/>
    <cellStyle name="Акцент2 4" xfId="878"/>
    <cellStyle name="Акцент2 4 2" xfId="879"/>
    <cellStyle name="Акцент2 5" xfId="880"/>
    <cellStyle name="Акцент2 5 2" xfId="881"/>
    <cellStyle name="Акцент2 6" xfId="882"/>
    <cellStyle name="Акцент2 6 2" xfId="883"/>
    <cellStyle name="Акцент2 7" xfId="884"/>
    <cellStyle name="Акцент2 7 2" xfId="885"/>
    <cellStyle name="Акцент2 8" xfId="886"/>
    <cellStyle name="Акцент2 8 2" xfId="887"/>
    <cellStyle name="Акцент2 9" xfId="888"/>
    <cellStyle name="Акцент2 9 2" xfId="889"/>
    <cellStyle name="Акцент3" xfId="890"/>
    <cellStyle name="Акцент3 10" xfId="891"/>
    <cellStyle name="Акцент3 2" xfId="892"/>
    <cellStyle name="Акцент3 2 2" xfId="893"/>
    <cellStyle name="Акцент3 3" xfId="894"/>
    <cellStyle name="Акцент3 3 2" xfId="895"/>
    <cellStyle name="Акцент3 4" xfId="896"/>
    <cellStyle name="Акцент3 4 2" xfId="897"/>
    <cellStyle name="Акцент3 5" xfId="898"/>
    <cellStyle name="Акцент3 5 2" xfId="899"/>
    <cellStyle name="Акцент3 6" xfId="900"/>
    <cellStyle name="Акцент3 6 2" xfId="901"/>
    <cellStyle name="Акцент3 7" xfId="902"/>
    <cellStyle name="Акцент3 7 2" xfId="903"/>
    <cellStyle name="Акцент3 8" xfId="904"/>
    <cellStyle name="Акцент3 8 2" xfId="905"/>
    <cellStyle name="Акцент3 9" xfId="906"/>
    <cellStyle name="Акцент3 9 2" xfId="907"/>
    <cellStyle name="Акцент4" xfId="908"/>
    <cellStyle name="Акцент4 10" xfId="909"/>
    <cellStyle name="Акцент4 2" xfId="910"/>
    <cellStyle name="Акцент4 2 2" xfId="911"/>
    <cellStyle name="Акцент4 3" xfId="912"/>
    <cellStyle name="Акцент4 3 2" xfId="913"/>
    <cellStyle name="Акцент4 4" xfId="914"/>
    <cellStyle name="Акцент4 4 2" xfId="915"/>
    <cellStyle name="Акцент4 5" xfId="916"/>
    <cellStyle name="Акцент4 5 2" xfId="917"/>
    <cellStyle name="Акцент4 6" xfId="918"/>
    <cellStyle name="Акцент4 6 2" xfId="919"/>
    <cellStyle name="Акцент4 7" xfId="920"/>
    <cellStyle name="Акцент4 7 2" xfId="921"/>
    <cellStyle name="Акцент4 8" xfId="922"/>
    <cellStyle name="Акцент4 8 2" xfId="923"/>
    <cellStyle name="Акцент4 9" xfId="924"/>
    <cellStyle name="Акцент4 9 2" xfId="925"/>
    <cellStyle name="Акцент5" xfId="926"/>
    <cellStyle name="Акцент5 10" xfId="927"/>
    <cellStyle name="Акцент5 2" xfId="928"/>
    <cellStyle name="Акцент5 2 2" xfId="929"/>
    <cellStyle name="Акцент5 3" xfId="930"/>
    <cellStyle name="Акцент5 3 2" xfId="931"/>
    <cellStyle name="Акцент5 4" xfId="932"/>
    <cellStyle name="Акцент5 4 2" xfId="933"/>
    <cellStyle name="Акцент5 5" xfId="934"/>
    <cellStyle name="Акцент5 5 2" xfId="935"/>
    <cellStyle name="Акцент5 6" xfId="936"/>
    <cellStyle name="Акцент5 6 2" xfId="937"/>
    <cellStyle name="Акцент5 7" xfId="938"/>
    <cellStyle name="Акцент5 7 2" xfId="939"/>
    <cellStyle name="Акцент5 8" xfId="940"/>
    <cellStyle name="Акцент5 8 2" xfId="941"/>
    <cellStyle name="Акцент5 9" xfId="942"/>
    <cellStyle name="Акцент5 9 2" xfId="943"/>
    <cellStyle name="Акцент6" xfId="944"/>
    <cellStyle name="Акцент6 10" xfId="945"/>
    <cellStyle name="Акцент6 2" xfId="946"/>
    <cellStyle name="Акцент6 2 2" xfId="947"/>
    <cellStyle name="Акцент6 3" xfId="948"/>
    <cellStyle name="Акцент6 3 2" xfId="949"/>
    <cellStyle name="Акцент6 4" xfId="950"/>
    <cellStyle name="Акцент6 4 2" xfId="951"/>
    <cellStyle name="Акцент6 5" xfId="952"/>
    <cellStyle name="Акцент6 5 2" xfId="953"/>
    <cellStyle name="Акцент6 6" xfId="954"/>
    <cellStyle name="Акцент6 6 2" xfId="955"/>
    <cellStyle name="Акцент6 7" xfId="956"/>
    <cellStyle name="Акцент6 7 2" xfId="957"/>
    <cellStyle name="Акцент6 8" xfId="958"/>
    <cellStyle name="Акцент6 8 2" xfId="959"/>
    <cellStyle name="Акцент6 9" xfId="960"/>
    <cellStyle name="Акцент6 9 2" xfId="961"/>
    <cellStyle name="Беззащитный" xfId="962"/>
    <cellStyle name="Ввод " xfId="963"/>
    <cellStyle name="Ввод  10" xfId="964"/>
    <cellStyle name="Ввод  2" xfId="965"/>
    <cellStyle name="Ввод  2 2" xfId="966"/>
    <cellStyle name="Ввод  2_46EE.2011(v1.0)" xfId="967"/>
    <cellStyle name="Ввод  3" xfId="968"/>
    <cellStyle name="Ввод  3 2" xfId="969"/>
    <cellStyle name="Ввод  3_46EE.2011(v1.0)" xfId="970"/>
    <cellStyle name="Ввод  4" xfId="971"/>
    <cellStyle name="Ввод  4 2" xfId="972"/>
    <cellStyle name="Ввод  4_46EE.2011(v1.0)" xfId="973"/>
    <cellStyle name="Ввод  5" xfId="974"/>
    <cellStyle name="Ввод  5 2" xfId="975"/>
    <cellStyle name="Ввод  5_46EE.2011(v1.0)" xfId="976"/>
    <cellStyle name="Ввод  6" xfId="977"/>
    <cellStyle name="Ввод  6 2" xfId="978"/>
    <cellStyle name="Ввод  6_46EE.2011(v1.0)" xfId="979"/>
    <cellStyle name="Ввод  7" xfId="980"/>
    <cellStyle name="Ввод  7 2" xfId="981"/>
    <cellStyle name="Ввод  7_46EE.2011(v1.0)" xfId="982"/>
    <cellStyle name="Ввод  8" xfId="983"/>
    <cellStyle name="Ввод  8 2" xfId="984"/>
    <cellStyle name="Ввод  8_46EE.2011(v1.0)" xfId="985"/>
    <cellStyle name="Ввод  9" xfId="986"/>
    <cellStyle name="Ввод  9 2" xfId="987"/>
    <cellStyle name="Ввод  9_46EE.2011(v1.0)" xfId="988"/>
    <cellStyle name="Вывод" xfId="989"/>
    <cellStyle name="Вывод 10" xfId="990"/>
    <cellStyle name="Вывод 2" xfId="991"/>
    <cellStyle name="Вывод 2 2" xfId="992"/>
    <cellStyle name="Вывод 2_46EE.2011(v1.0)" xfId="993"/>
    <cellStyle name="Вывод 3" xfId="994"/>
    <cellStyle name="Вывод 3 2" xfId="995"/>
    <cellStyle name="Вывод 3_46EE.2011(v1.0)" xfId="996"/>
    <cellStyle name="Вывод 4" xfId="997"/>
    <cellStyle name="Вывод 4 2" xfId="998"/>
    <cellStyle name="Вывод 4_46EE.2011(v1.0)" xfId="999"/>
    <cellStyle name="Вывод 5" xfId="1000"/>
    <cellStyle name="Вывод 5 2" xfId="1001"/>
    <cellStyle name="Вывод 5_46EE.2011(v1.0)" xfId="1002"/>
    <cellStyle name="Вывод 6" xfId="1003"/>
    <cellStyle name="Вывод 6 2" xfId="1004"/>
    <cellStyle name="Вывод 6_46EE.2011(v1.0)" xfId="1005"/>
    <cellStyle name="Вывод 7" xfId="1006"/>
    <cellStyle name="Вывод 7 2" xfId="1007"/>
    <cellStyle name="Вывод 7_46EE.2011(v1.0)" xfId="1008"/>
    <cellStyle name="Вывод 8" xfId="1009"/>
    <cellStyle name="Вывод 8 2" xfId="1010"/>
    <cellStyle name="Вывод 8_46EE.2011(v1.0)" xfId="1011"/>
    <cellStyle name="Вывод 9" xfId="1012"/>
    <cellStyle name="Вывод 9 2" xfId="1013"/>
    <cellStyle name="Вывод 9_46EE.2011(v1.0)" xfId="1014"/>
    <cellStyle name="Вычисление" xfId="1015"/>
    <cellStyle name="Вычисление 10" xfId="1016"/>
    <cellStyle name="Вычисление 2" xfId="1017"/>
    <cellStyle name="Вычисление 2 2" xfId="1018"/>
    <cellStyle name="Вычисление 2_46EE.2011(v1.0)" xfId="1019"/>
    <cellStyle name="Вычисление 3" xfId="1020"/>
    <cellStyle name="Вычисление 3 2" xfId="1021"/>
    <cellStyle name="Вычисление 3_46EE.2011(v1.0)" xfId="1022"/>
    <cellStyle name="Вычисление 4" xfId="1023"/>
    <cellStyle name="Вычисление 4 2" xfId="1024"/>
    <cellStyle name="Вычисление 4_46EE.2011(v1.0)" xfId="1025"/>
    <cellStyle name="Вычисление 5" xfId="1026"/>
    <cellStyle name="Вычисление 5 2" xfId="1027"/>
    <cellStyle name="Вычисление 5_46EE.2011(v1.0)" xfId="1028"/>
    <cellStyle name="Вычисление 6" xfId="1029"/>
    <cellStyle name="Вычисление 6 2" xfId="1030"/>
    <cellStyle name="Вычисление 6_46EE.2011(v1.0)" xfId="1031"/>
    <cellStyle name="Вычисление 7" xfId="1032"/>
    <cellStyle name="Вычисление 7 2" xfId="1033"/>
    <cellStyle name="Вычисление 7_46EE.2011(v1.0)" xfId="1034"/>
    <cellStyle name="Вычисление 8" xfId="1035"/>
    <cellStyle name="Вычисление 8 2" xfId="1036"/>
    <cellStyle name="Вычисление 8_46EE.2011(v1.0)" xfId="1037"/>
    <cellStyle name="Вычисление 9" xfId="1038"/>
    <cellStyle name="Вычисление 9 2" xfId="1039"/>
    <cellStyle name="Вычисление 9_46EE.2011(v1.0)" xfId="1040"/>
    <cellStyle name="Hyperlink" xfId="1041"/>
    <cellStyle name="Гиперссылка 2" xfId="1042"/>
    <cellStyle name="Гиперссылка 3" xfId="1043"/>
    <cellStyle name="Гиперссылка_TR.TARIFF.AUTO.P.M.2.16" xfId="1044"/>
    <cellStyle name="ДАТА" xfId="1045"/>
    <cellStyle name="ДАТА 2" xfId="1046"/>
    <cellStyle name="ДАТА 3" xfId="1047"/>
    <cellStyle name="ДАТА 4" xfId="1048"/>
    <cellStyle name="ДАТА 5" xfId="1049"/>
    <cellStyle name="ДАТА 6" xfId="1050"/>
    <cellStyle name="ДАТА 7" xfId="1051"/>
    <cellStyle name="ДАТА 8" xfId="1052"/>
    <cellStyle name="ДАТА 9" xfId="1053"/>
    <cellStyle name="ДАТА_1" xfId="1054"/>
    <cellStyle name="Currency" xfId="1055"/>
    <cellStyle name="Currency [0]" xfId="1056"/>
    <cellStyle name="Денежный 2" xfId="1057"/>
    <cellStyle name="Денежный 2 2" xfId="1058"/>
    <cellStyle name="Денежный 2_OREP.KU.2011.MONTHLY.02(v0.1)" xfId="1059"/>
    <cellStyle name="Заголовок" xfId="1060"/>
    <cellStyle name="Заголовок 1" xfId="1061"/>
    <cellStyle name="Заголовок 1 10" xfId="1062"/>
    <cellStyle name="Заголовок 1 2" xfId="1063"/>
    <cellStyle name="Заголовок 1 2 2" xfId="1064"/>
    <cellStyle name="Заголовок 1 2_46EE.2011(v1.0)" xfId="1065"/>
    <cellStyle name="Заголовок 1 3" xfId="1066"/>
    <cellStyle name="Заголовок 1 3 2" xfId="1067"/>
    <cellStyle name="Заголовок 1 3_46EE.2011(v1.0)" xfId="1068"/>
    <cellStyle name="Заголовок 1 4" xfId="1069"/>
    <cellStyle name="Заголовок 1 4 2" xfId="1070"/>
    <cellStyle name="Заголовок 1 4_46EE.2011(v1.0)" xfId="1071"/>
    <cellStyle name="Заголовок 1 5" xfId="1072"/>
    <cellStyle name="Заголовок 1 5 2" xfId="1073"/>
    <cellStyle name="Заголовок 1 5_46EE.2011(v1.0)" xfId="1074"/>
    <cellStyle name="Заголовок 1 6" xfId="1075"/>
    <cellStyle name="Заголовок 1 6 2" xfId="1076"/>
    <cellStyle name="Заголовок 1 6_46EE.2011(v1.0)" xfId="1077"/>
    <cellStyle name="Заголовок 1 7" xfId="1078"/>
    <cellStyle name="Заголовок 1 7 2" xfId="1079"/>
    <cellStyle name="Заголовок 1 7_46EE.2011(v1.0)" xfId="1080"/>
    <cellStyle name="Заголовок 1 8" xfId="1081"/>
    <cellStyle name="Заголовок 1 8 2" xfId="1082"/>
    <cellStyle name="Заголовок 1 8_46EE.2011(v1.0)" xfId="1083"/>
    <cellStyle name="Заголовок 1 9" xfId="1084"/>
    <cellStyle name="Заголовок 1 9 2" xfId="1085"/>
    <cellStyle name="Заголовок 1 9_46EE.2011(v1.0)" xfId="1086"/>
    <cellStyle name="Заголовок 2" xfId="1087"/>
    <cellStyle name="Заголовок 2 10" xfId="1088"/>
    <cellStyle name="Заголовок 2 2" xfId="1089"/>
    <cellStyle name="Заголовок 2 2 2" xfId="1090"/>
    <cellStyle name="Заголовок 2 2_46EE.2011(v1.0)" xfId="1091"/>
    <cellStyle name="Заголовок 2 3" xfId="1092"/>
    <cellStyle name="Заголовок 2 3 2" xfId="1093"/>
    <cellStyle name="Заголовок 2 3_46EE.2011(v1.0)" xfId="1094"/>
    <cellStyle name="Заголовок 2 4" xfId="1095"/>
    <cellStyle name="Заголовок 2 4 2" xfId="1096"/>
    <cellStyle name="Заголовок 2 4_46EE.2011(v1.0)" xfId="1097"/>
    <cellStyle name="Заголовок 2 5" xfId="1098"/>
    <cellStyle name="Заголовок 2 5 2" xfId="1099"/>
    <cellStyle name="Заголовок 2 5_46EE.2011(v1.0)" xfId="1100"/>
    <cellStyle name="Заголовок 2 6" xfId="1101"/>
    <cellStyle name="Заголовок 2 6 2" xfId="1102"/>
    <cellStyle name="Заголовок 2 6_46EE.2011(v1.0)" xfId="1103"/>
    <cellStyle name="Заголовок 2 7" xfId="1104"/>
    <cellStyle name="Заголовок 2 7 2" xfId="1105"/>
    <cellStyle name="Заголовок 2 7_46EE.2011(v1.0)" xfId="1106"/>
    <cellStyle name="Заголовок 2 8" xfId="1107"/>
    <cellStyle name="Заголовок 2 8 2" xfId="1108"/>
    <cellStyle name="Заголовок 2 8_46EE.2011(v1.0)" xfId="1109"/>
    <cellStyle name="Заголовок 2 9" xfId="1110"/>
    <cellStyle name="Заголовок 2 9 2" xfId="1111"/>
    <cellStyle name="Заголовок 2 9_46EE.2011(v1.0)" xfId="1112"/>
    <cellStyle name="Заголовок 3" xfId="1113"/>
    <cellStyle name="Заголовок 3 10" xfId="1114"/>
    <cellStyle name="Заголовок 3 2" xfId="1115"/>
    <cellStyle name="Заголовок 3 2 2" xfId="1116"/>
    <cellStyle name="Заголовок 3 2_46EE.2011(v1.0)" xfId="1117"/>
    <cellStyle name="Заголовок 3 3" xfId="1118"/>
    <cellStyle name="Заголовок 3 3 2" xfId="1119"/>
    <cellStyle name="Заголовок 3 3_46EE.2011(v1.0)" xfId="1120"/>
    <cellStyle name="Заголовок 3 4" xfId="1121"/>
    <cellStyle name="Заголовок 3 4 2" xfId="1122"/>
    <cellStyle name="Заголовок 3 4_46EE.2011(v1.0)" xfId="1123"/>
    <cellStyle name="Заголовок 3 5" xfId="1124"/>
    <cellStyle name="Заголовок 3 5 2" xfId="1125"/>
    <cellStyle name="Заголовок 3 5_46EE.2011(v1.0)" xfId="1126"/>
    <cellStyle name="Заголовок 3 6" xfId="1127"/>
    <cellStyle name="Заголовок 3 6 2" xfId="1128"/>
    <cellStyle name="Заголовок 3 6_46EE.2011(v1.0)" xfId="1129"/>
    <cellStyle name="Заголовок 3 7" xfId="1130"/>
    <cellStyle name="Заголовок 3 7 2" xfId="1131"/>
    <cellStyle name="Заголовок 3 7_46EE.2011(v1.0)" xfId="1132"/>
    <cellStyle name="Заголовок 3 8" xfId="1133"/>
    <cellStyle name="Заголовок 3 8 2" xfId="1134"/>
    <cellStyle name="Заголовок 3 8_46EE.2011(v1.0)" xfId="1135"/>
    <cellStyle name="Заголовок 3 9" xfId="1136"/>
    <cellStyle name="Заголовок 3 9 2" xfId="1137"/>
    <cellStyle name="Заголовок 3 9_46EE.2011(v1.0)" xfId="1138"/>
    <cellStyle name="Заголовок 4" xfId="1139"/>
    <cellStyle name="Заголовок 4 10" xfId="1140"/>
    <cellStyle name="Заголовок 4 2" xfId="1141"/>
    <cellStyle name="Заголовок 4 2 2" xfId="1142"/>
    <cellStyle name="Заголовок 4 3" xfId="1143"/>
    <cellStyle name="Заголовок 4 3 2" xfId="1144"/>
    <cellStyle name="Заголовок 4 4" xfId="1145"/>
    <cellStyle name="Заголовок 4 4 2" xfId="1146"/>
    <cellStyle name="Заголовок 4 5" xfId="1147"/>
    <cellStyle name="Заголовок 4 5 2" xfId="1148"/>
    <cellStyle name="Заголовок 4 6" xfId="1149"/>
    <cellStyle name="Заголовок 4 6 2" xfId="1150"/>
    <cellStyle name="Заголовок 4 7" xfId="1151"/>
    <cellStyle name="Заголовок 4 7 2" xfId="1152"/>
    <cellStyle name="Заголовок 4 8" xfId="1153"/>
    <cellStyle name="Заголовок 4 8 2" xfId="1154"/>
    <cellStyle name="Заголовок 4 9" xfId="1155"/>
    <cellStyle name="Заголовок 4 9 2" xfId="1156"/>
    <cellStyle name="ЗАГОЛОВОК1" xfId="1157"/>
    <cellStyle name="ЗАГОЛОВОК2" xfId="1158"/>
    <cellStyle name="ЗаголовокСтолбца" xfId="1159"/>
    <cellStyle name="Защитный" xfId="1160"/>
    <cellStyle name="Значение" xfId="1161"/>
    <cellStyle name="Зоголовок" xfId="1162"/>
    <cellStyle name="Итог" xfId="1163"/>
    <cellStyle name="Итог 10" xfId="1164"/>
    <cellStyle name="Итог 2" xfId="1165"/>
    <cellStyle name="Итог 2 2" xfId="1166"/>
    <cellStyle name="Итог 2_46EE.2011(v1.0)" xfId="1167"/>
    <cellStyle name="Итог 3" xfId="1168"/>
    <cellStyle name="Итог 3 2" xfId="1169"/>
    <cellStyle name="Итог 3_46EE.2011(v1.0)" xfId="1170"/>
    <cellStyle name="Итог 4" xfId="1171"/>
    <cellStyle name="Итог 4 2" xfId="1172"/>
    <cellStyle name="Итог 4_46EE.2011(v1.0)" xfId="1173"/>
    <cellStyle name="Итог 5" xfId="1174"/>
    <cellStyle name="Итог 5 2" xfId="1175"/>
    <cellStyle name="Итог 5_46EE.2011(v1.0)" xfId="1176"/>
    <cellStyle name="Итог 6" xfId="1177"/>
    <cellStyle name="Итог 6 2" xfId="1178"/>
    <cellStyle name="Итог 6_46EE.2011(v1.0)" xfId="1179"/>
    <cellStyle name="Итог 7" xfId="1180"/>
    <cellStyle name="Итог 7 2" xfId="1181"/>
    <cellStyle name="Итог 7_46EE.2011(v1.0)" xfId="1182"/>
    <cellStyle name="Итог 8" xfId="1183"/>
    <cellStyle name="Итог 8 2" xfId="1184"/>
    <cellStyle name="Итог 8_46EE.2011(v1.0)" xfId="1185"/>
    <cellStyle name="Итог 9" xfId="1186"/>
    <cellStyle name="Итог 9 2" xfId="1187"/>
    <cellStyle name="Итог 9_46EE.2011(v1.0)" xfId="1188"/>
    <cellStyle name="Итого" xfId="1189"/>
    <cellStyle name="ИТОГОВЫЙ" xfId="1190"/>
    <cellStyle name="ИТОГОВЫЙ 2" xfId="1191"/>
    <cellStyle name="ИТОГОВЫЙ 3" xfId="1192"/>
    <cellStyle name="ИТОГОВЫЙ 4" xfId="1193"/>
    <cellStyle name="ИТОГОВЫЙ 5" xfId="1194"/>
    <cellStyle name="ИТОГОВЫЙ 6" xfId="1195"/>
    <cellStyle name="ИТОГОВЫЙ 7" xfId="1196"/>
    <cellStyle name="ИТОГОВЫЙ 8" xfId="1197"/>
    <cellStyle name="ИТОГОВЫЙ 9" xfId="1198"/>
    <cellStyle name="ИТОГОВЫЙ_1" xfId="1199"/>
    <cellStyle name="Контрольная ячейка" xfId="1200"/>
    <cellStyle name="Контрольная ячейка 10" xfId="1201"/>
    <cellStyle name="Контрольная ячейка 2" xfId="1202"/>
    <cellStyle name="Контрольная ячейка 2 2" xfId="1203"/>
    <cellStyle name="Контрольная ячейка 2_46EE.2011(v1.0)" xfId="1204"/>
    <cellStyle name="Контрольная ячейка 3" xfId="1205"/>
    <cellStyle name="Контрольная ячейка 3 2" xfId="1206"/>
    <cellStyle name="Контрольная ячейка 3_46EE.2011(v1.0)" xfId="1207"/>
    <cellStyle name="Контрольная ячейка 4" xfId="1208"/>
    <cellStyle name="Контрольная ячейка 4 2" xfId="1209"/>
    <cellStyle name="Контрольная ячейка 4_46EE.2011(v1.0)" xfId="1210"/>
    <cellStyle name="Контрольная ячейка 5" xfId="1211"/>
    <cellStyle name="Контрольная ячейка 5 2" xfId="1212"/>
    <cellStyle name="Контрольная ячейка 5_46EE.2011(v1.0)" xfId="1213"/>
    <cellStyle name="Контрольная ячейка 6" xfId="1214"/>
    <cellStyle name="Контрольная ячейка 6 2" xfId="1215"/>
    <cellStyle name="Контрольная ячейка 6_46EE.2011(v1.0)" xfId="1216"/>
    <cellStyle name="Контрольная ячейка 7" xfId="1217"/>
    <cellStyle name="Контрольная ячейка 7 2" xfId="1218"/>
    <cellStyle name="Контрольная ячейка 7_46EE.2011(v1.0)" xfId="1219"/>
    <cellStyle name="Контрольная ячейка 8" xfId="1220"/>
    <cellStyle name="Контрольная ячейка 8 2" xfId="1221"/>
    <cellStyle name="Контрольная ячейка 8_46EE.2011(v1.0)" xfId="1222"/>
    <cellStyle name="Контрольная ячейка 9" xfId="1223"/>
    <cellStyle name="Контрольная ячейка 9 2" xfId="1224"/>
    <cellStyle name="Контрольная ячейка 9_46EE.2011(v1.0)" xfId="1225"/>
    <cellStyle name="Мой заголовок" xfId="1226"/>
    <cellStyle name="Мой заголовок листа" xfId="1227"/>
    <cellStyle name="Мои наименования показателей" xfId="1228"/>
    <cellStyle name="Мои наименования показателей 2" xfId="1229"/>
    <cellStyle name="Мои наименования показателей 2 2" xfId="1230"/>
    <cellStyle name="Мои наименования показателей 2 3" xfId="1231"/>
    <cellStyle name="Мои наименования показателей 2 4" xfId="1232"/>
    <cellStyle name="Мои наименования показателей 2 5" xfId="1233"/>
    <cellStyle name="Мои наименования показателей 2 6" xfId="1234"/>
    <cellStyle name="Мои наименования показателей 2 7" xfId="1235"/>
    <cellStyle name="Мои наименования показателей 2 8" xfId="1236"/>
    <cellStyle name="Мои наименования показателей 2 9" xfId="1237"/>
    <cellStyle name="Мои наименования показателей 2_1" xfId="1238"/>
    <cellStyle name="Мои наименования показателей 3" xfId="1239"/>
    <cellStyle name="Мои наименования показателей 3 2" xfId="1240"/>
    <cellStyle name="Мои наименования показателей 3 3" xfId="1241"/>
    <cellStyle name="Мои наименования показателей 3 4" xfId="1242"/>
    <cellStyle name="Мои наименования показателей 3 5" xfId="1243"/>
    <cellStyle name="Мои наименования показателей 3 6" xfId="1244"/>
    <cellStyle name="Мои наименования показателей 3 7" xfId="1245"/>
    <cellStyle name="Мои наименования показателей 3 8" xfId="1246"/>
    <cellStyle name="Мои наименования показателей 3 9" xfId="1247"/>
    <cellStyle name="Мои наименования показателей 3_1" xfId="1248"/>
    <cellStyle name="Мои наименования показателей 4" xfId="1249"/>
    <cellStyle name="Мои наименования показателей 4 2" xfId="1250"/>
    <cellStyle name="Мои наименования показателей 4 3" xfId="1251"/>
    <cellStyle name="Мои наименования показателей 4 4" xfId="1252"/>
    <cellStyle name="Мои наименования показателей 4 5" xfId="1253"/>
    <cellStyle name="Мои наименования показателей 4 6" xfId="1254"/>
    <cellStyle name="Мои наименования показателей 4 7" xfId="1255"/>
    <cellStyle name="Мои наименования показателей 4 8" xfId="1256"/>
    <cellStyle name="Мои наименования показателей 4 9" xfId="1257"/>
    <cellStyle name="Мои наименования показателей 4_1" xfId="1258"/>
    <cellStyle name="Мои наименования показателей 5" xfId="1259"/>
    <cellStyle name="Мои наименования показателей 5 2" xfId="1260"/>
    <cellStyle name="Мои наименования показателей 5 3" xfId="1261"/>
    <cellStyle name="Мои наименования показателей 5 4" xfId="1262"/>
    <cellStyle name="Мои наименования показателей 5 5" xfId="1263"/>
    <cellStyle name="Мои наименования показателей 5 6" xfId="1264"/>
    <cellStyle name="Мои наименования показателей 5 7" xfId="1265"/>
    <cellStyle name="Мои наименования показателей 5 8" xfId="1266"/>
    <cellStyle name="Мои наименования показателей 5 9" xfId="1267"/>
    <cellStyle name="Мои наименования показателей 5_1" xfId="1268"/>
    <cellStyle name="Мои наименования показателей 6" xfId="1269"/>
    <cellStyle name="Мои наименования показателей 6 2" xfId="1270"/>
    <cellStyle name="Мои наименования показателей 6_46EE.2011(v1.0)" xfId="1271"/>
    <cellStyle name="Мои наименования показателей 7" xfId="1272"/>
    <cellStyle name="Мои наименования показателей 7 2" xfId="1273"/>
    <cellStyle name="Мои наименования показателей 7_46EE.2011(v1.0)" xfId="1274"/>
    <cellStyle name="Мои наименования показателей 8" xfId="1275"/>
    <cellStyle name="Мои наименования показателей 8 2" xfId="1276"/>
    <cellStyle name="Мои наименования показателей 8_46EE.2011(v1.0)" xfId="1277"/>
    <cellStyle name="Мои наименования показателей_46EE.2011" xfId="1278"/>
    <cellStyle name="назв фил" xfId="1279"/>
    <cellStyle name="Название" xfId="1280"/>
    <cellStyle name="Название 10" xfId="1281"/>
    <cellStyle name="Название 2" xfId="1282"/>
    <cellStyle name="Название 2 2" xfId="1283"/>
    <cellStyle name="Название 3" xfId="1284"/>
    <cellStyle name="Название 3 2" xfId="1285"/>
    <cellStyle name="Название 4" xfId="1286"/>
    <cellStyle name="Название 4 2" xfId="1287"/>
    <cellStyle name="Название 5" xfId="1288"/>
    <cellStyle name="Название 5 2" xfId="1289"/>
    <cellStyle name="Название 6" xfId="1290"/>
    <cellStyle name="Название 6 2" xfId="1291"/>
    <cellStyle name="Название 7" xfId="1292"/>
    <cellStyle name="Название 7 2" xfId="1293"/>
    <cellStyle name="Название 8" xfId="1294"/>
    <cellStyle name="Название 8 2" xfId="1295"/>
    <cellStyle name="Название 9" xfId="1296"/>
    <cellStyle name="Название 9 2" xfId="1297"/>
    <cellStyle name="Нейтральный" xfId="1298"/>
    <cellStyle name="Нейтральный 10" xfId="1299"/>
    <cellStyle name="Нейтральный 2" xfId="1300"/>
    <cellStyle name="Нейтральный 2 2" xfId="1301"/>
    <cellStyle name="Нейтральный 3" xfId="1302"/>
    <cellStyle name="Нейтральный 3 2" xfId="1303"/>
    <cellStyle name="Нейтральный 4" xfId="1304"/>
    <cellStyle name="Нейтральный 4 2" xfId="1305"/>
    <cellStyle name="Нейтральный 5" xfId="1306"/>
    <cellStyle name="Нейтральный 5 2" xfId="1307"/>
    <cellStyle name="Нейтральный 6" xfId="1308"/>
    <cellStyle name="Нейтральный 6 2" xfId="1309"/>
    <cellStyle name="Нейтральный 7" xfId="1310"/>
    <cellStyle name="Нейтральный 7 2" xfId="1311"/>
    <cellStyle name="Нейтральный 8" xfId="1312"/>
    <cellStyle name="Нейтральный 8 2" xfId="1313"/>
    <cellStyle name="Нейтральный 9" xfId="1314"/>
    <cellStyle name="Нейтральный 9 2" xfId="1315"/>
    <cellStyle name="Обычный 10" xfId="1316"/>
    <cellStyle name="Обычный 11" xfId="1317"/>
    <cellStyle name="Обычный 2" xfId="1318"/>
    <cellStyle name="Обычный 2 2" xfId="1319"/>
    <cellStyle name="Обычный 2 2 2" xfId="1320"/>
    <cellStyle name="Обычный 2 2 3" xfId="1321"/>
    <cellStyle name="Обычный 2 2_46EE.2011(v1.0)" xfId="1322"/>
    <cellStyle name="Обычный 2 3" xfId="1323"/>
    <cellStyle name="Обычный 2 3 2" xfId="1324"/>
    <cellStyle name="Обычный 2 3 3" xfId="1325"/>
    <cellStyle name="Обычный 2 3_46EE.2011(v1.0)" xfId="1326"/>
    <cellStyle name="Обычный 2 4" xfId="1327"/>
    <cellStyle name="Обычный 2 4 2" xfId="1328"/>
    <cellStyle name="Обычный 2 4 3" xfId="1329"/>
    <cellStyle name="Обычный 2 4_46EE.2011(v1.0)" xfId="1330"/>
    <cellStyle name="Обычный 2 5" xfId="1331"/>
    <cellStyle name="Обычный 2 5 2" xfId="1332"/>
    <cellStyle name="Обычный 2 5 3" xfId="1333"/>
    <cellStyle name="Обычный 2 5_46EE.2011(v1.0)" xfId="1334"/>
    <cellStyle name="Обычный 2 6" xfId="1335"/>
    <cellStyle name="Обычный 2 6 2" xfId="1336"/>
    <cellStyle name="Обычный 2 6 3" xfId="1337"/>
    <cellStyle name="Обычный 2 6_46EE.2011(v1.0)" xfId="1338"/>
    <cellStyle name="Обычный 2 7" xfId="1339"/>
    <cellStyle name="Обычный 2_1" xfId="1340"/>
    <cellStyle name="Обычный 3" xfId="1341"/>
    <cellStyle name="Обычный 4" xfId="1342"/>
    <cellStyle name="Обычный 4 2" xfId="1343"/>
    <cellStyle name="Обычный 4 2 2" xfId="1344"/>
    <cellStyle name="Обычный 4 2_BALANCE.WARM.2011YEAR(v1.5)" xfId="1345"/>
    <cellStyle name="Обычный 4_EE.20.MET.SVOD.2.73_v0.1" xfId="1346"/>
    <cellStyle name="Обычный 5" xfId="1347"/>
    <cellStyle name="Обычный 6" xfId="1348"/>
    <cellStyle name="Обычный 7" xfId="1349"/>
    <cellStyle name="Обычный 8" xfId="1350"/>
    <cellStyle name="Обычный 9" xfId="1351"/>
    <cellStyle name="Обычный_46EE(v6.1.1)" xfId="1352"/>
    <cellStyle name="Обычный_BALANCE.VODOSN.2008YEAR_JKK.33.VS.1.77" xfId="1353"/>
    <cellStyle name="Обычный_EE.RGEN.4.60(14.05.2009)" xfId="1354"/>
    <cellStyle name="Обычный_GRO.2008" xfId="1355"/>
    <cellStyle name="Обычный_KRU.TARIFF.TE.FACT(v0.5)_import_02.02" xfId="1356"/>
    <cellStyle name="Обычный_MON.ENERGY.EFFECT.2010(v1.0)" xfId="1357"/>
    <cellStyle name="Обычный_OREP.JKH.POD.2010YEAR(v1.1)" xfId="1358"/>
    <cellStyle name="Обычный_PREDEL.JKH.2010(v1.3)" xfId="1359"/>
    <cellStyle name="Обычный_PRIL1.ELECTR 2" xfId="1360"/>
    <cellStyle name="Обычный_PRIL4.JKU.7.28(04.03.2009)" xfId="1361"/>
    <cellStyle name="Обычный_TR.TARIFF.AUTO.P.M.2.16" xfId="1362"/>
    <cellStyle name="Обычный_ЖКУ_проект3" xfId="1363"/>
    <cellStyle name="Обычный_ЖКУ_проект3 2" xfId="1364"/>
    <cellStyle name="Обычный_Копия Факт по месяцам - сети (на оформление)" xfId="1365"/>
    <cellStyle name="Обычный_Котёл Сети" xfId="1366"/>
    <cellStyle name="Обычный_Котёл Сети_Форма 46 - передача" xfId="1367"/>
    <cellStyle name="Обычный_Мониторинг инвестиций 2" xfId="1368"/>
    <cellStyle name="Обычный_Сведения об отпуске (передаче) электроэнергии потребителям распределительными сетевыми организациями" xfId="1369"/>
    <cellStyle name="Обычный_форма 1 водопровод для орг" xfId="1370"/>
    <cellStyle name="Обычный_Форма 22 ЖКХ" xfId="1371"/>
    <cellStyle name="Followed Hyperlink" xfId="1372"/>
    <cellStyle name="Плохой" xfId="1373"/>
    <cellStyle name="Плохой 10" xfId="1374"/>
    <cellStyle name="Плохой 2" xfId="1375"/>
    <cellStyle name="Плохой 2 2" xfId="1376"/>
    <cellStyle name="Плохой 3" xfId="1377"/>
    <cellStyle name="Плохой 3 2" xfId="1378"/>
    <cellStyle name="Плохой 4" xfId="1379"/>
    <cellStyle name="Плохой 4 2" xfId="1380"/>
    <cellStyle name="Плохой 5" xfId="1381"/>
    <cellStyle name="Плохой 5 2" xfId="1382"/>
    <cellStyle name="Плохой 6" xfId="1383"/>
    <cellStyle name="Плохой 6 2" xfId="1384"/>
    <cellStyle name="Плохой 7" xfId="1385"/>
    <cellStyle name="Плохой 7 2" xfId="1386"/>
    <cellStyle name="Плохой 8" xfId="1387"/>
    <cellStyle name="Плохой 8 2" xfId="1388"/>
    <cellStyle name="Плохой 9" xfId="1389"/>
    <cellStyle name="Плохой 9 2" xfId="1390"/>
    <cellStyle name="По центру с переносом" xfId="1391"/>
    <cellStyle name="По ширине с переносом" xfId="1392"/>
    <cellStyle name="Поле ввода" xfId="1393"/>
    <cellStyle name="Пояснение" xfId="1394"/>
    <cellStyle name="Пояснение 10" xfId="1395"/>
    <cellStyle name="Пояснение 2" xfId="1396"/>
    <cellStyle name="Пояснение 2 2" xfId="1397"/>
    <cellStyle name="Пояснение 3" xfId="1398"/>
    <cellStyle name="Пояснение 3 2" xfId="1399"/>
    <cellStyle name="Пояснение 4" xfId="1400"/>
    <cellStyle name="Пояснение 4 2" xfId="1401"/>
    <cellStyle name="Пояснение 5" xfId="1402"/>
    <cellStyle name="Пояснение 5 2" xfId="1403"/>
    <cellStyle name="Пояснение 6" xfId="1404"/>
    <cellStyle name="Пояснение 6 2" xfId="1405"/>
    <cellStyle name="Пояснение 7" xfId="1406"/>
    <cellStyle name="Пояснение 7 2" xfId="1407"/>
    <cellStyle name="Пояснение 8" xfId="1408"/>
    <cellStyle name="Пояснение 8 2" xfId="1409"/>
    <cellStyle name="Пояснение 9" xfId="1410"/>
    <cellStyle name="Пояснение 9 2" xfId="1411"/>
    <cellStyle name="Примечание" xfId="1412"/>
    <cellStyle name="Примечание 10" xfId="1413"/>
    <cellStyle name="Примечание 10 2" xfId="1414"/>
    <cellStyle name="Примечание 10_46EE.2011(v1.0)" xfId="1415"/>
    <cellStyle name="Примечание 11" xfId="1416"/>
    <cellStyle name="Примечание 11 2" xfId="1417"/>
    <cellStyle name="Примечание 11_46EE.2011(v1.0)" xfId="1418"/>
    <cellStyle name="Примечание 12" xfId="1419"/>
    <cellStyle name="Примечание 12 2" xfId="1420"/>
    <cellStyle name="Примечание 12_46EE.2011(v1.0)" xfId="1421"/>
    <cellStyle name="Примечание 13" xfId="1422"/>
    <cellStyle name="Примечание 14" xfId="1423"/>
    <cellStyle name="Примечание 2" xfId="1424"/>
    <cellStyle name="Примечание 2 2" xfId="1425"/>
    <cellStyle name="Примечание 2 3" xfId="1426"/>
    <cellStyle name="Примечание 2 4" xfId="1427"/>
    <cellStyle name="Примечание 2 5" xfId="1428"/>
    <cellStyle name="Примечание 2 6" xfId="1429"/>
    <cellStyle name="Примечание 2 7" xfId="1430"/>
    <cellStyle name="Примечание 2 8" xfId="1431"/>
    <cellStyle name="Примечание 2 9" xfId="1432"/>
    <cellStyle name="Примечание 2_46EE.2011(v1.0)" xfId="1433"/>
    <cellStyle name="Примечание 3" xfId="1434"/>
    <cellStyle name="Примечание 3 2" xfId="1435"/>
    <cellStyle name="Примечание 3 3" xfId="1436"/>
    <cellStyle name="Примечание 3 4" xfId="1437"/>
    <cellStyle name="Примечание 3 5" xfId="1438"/>
    <cellStyle name="Примечание 3 6" xfId="1439"/>
    <cellStyle name="Примечание 3 7" xfId="1440"/>
    <cellStyle name="Примечание 3 8" xfId="1441"/>
    <cellStyle name="Примечание 3 9" xfId="1442"/>
    <cellStyle name="Примечание 3_46EE.2011(v1.0)" xfId="1443"/>
    <cellStyle name="Примечание 4" xfId="1444"/>
    <cellStyle name="Примечание 4 2" xfId="1445"/>
    <cellStyle name="Примечание 4 3" xfId="1446"/>
    <cellStyle name="Примечание 4 4" xfId="1447"/>
    <cellStyle name="Примечание 4 5" xfId="1448"/>
    <cellStyle name="Примечание 4 6" xfId="1449"/>
    <cellStyle name="Примечание 4 7" xfId="1450"/>
    <cellStyle name="Примечание 4 8" xfId="1451"/>
    <cellStyle name="Примечание 4 9" xfId="1452"/>
    <cellStyle name="Примечание 4_46EE.2011(v1.0)" xfId="1453"/>
    <cellStyle name="Примечание 5" xfId="1454"/>
    <cellStyle name="Примечание 5 2" xfId="1455"/>
    <cellStyle name="Примечание 5 3" xfId="1456"/>
    <cellStyle name="Примечание 5 4" xfId="1457"/>
    <cellStyle name="Примечание 5 5" xfId="1458"/>
    <cellStyle name="Примечание 5 6" xfId="1459"/>
    <cellStyle name="Примечание 5 7" xfId="1460"/>
    <cellStyle name="Примечание 5 8" xfId="1461"/>
    <cellStyle name="Примечание 5 9" xfId="1462"/>
    <cellStyle name="Примечание 5_46EE.2011(v1.0)" xfId="1463"/>
    <cellStyle name="Примечание 6" xfId="1464"/>
    <cellStyle name="Примечание 6 2" xfId="1465"/>
    <cellStyle name="Примечание 6_46EE.2011(v1.0)" xfId="1466"/>
    <cellStyle name="Примечание 7" xfId="1467"/>
    <cellStyle name="Примечание 7 2" xfId="1468"/>
    <cellStyle name="Примечание 7_46EE.2011(v1.0)" xfId="1469"/>
    <cellStyle name="Примечание 8" xfId="1470"/>
    <cellStyle name="Примечание 8 2" xfId="1471"/>
    <cellStyle name="Примечание 8_46EE.2011(v1.0)" xfId="1472"/>
    <cellStyle name="Примечание 9" xfId="1473"/>
    <cellStyle name="Примечание 9 2" xfId="1474"/>
    <cellStyle name="Примечание 9_46EE.2011(v1.0)" xfId="1475"/>
    <cellStyle name="Percent" xfId="1476"/>
    <cellStyle name="Процентный 10" xfId="1477"/>
    <cellStyle name="Процентный 2" xfId="1478"/>
    <cellStyle name="Процентный 2 2" xfId="1479"/>
    <cellStyle name="Процентный 2 3" xfId="1480"/>
    <cellStyle name="Процентный 3" xfId="1481"/>
    <cellStyle name="Процентный 4" xfId="1482"/>
    <cellStyle name="Процентный 5" xfId="1483"/>
    <cellStyle name="Процентный 9" xfId="1484"/>
    <cellStyle name="Связанная ячейка" xfId="1485"/>
    <cellStyle name="Связанная ячейка 10" xfId="1486"/>
    <cellStyle name="Связанная ячейка 2" xfId="1487"/>
    <cellStyle name="Связанная ячейка 2 2" xfId="1488"/>
    <cellStyle name="Связанная ячейка 2_46EE.2011(v1.0)" xfId="1489"/>
    <cellStyle name="Связанная ячейка 3" xfId="1490"/>
    <cellStyle name="Связанная ячейка 3 2" xfId="1491"/>
    <cellStyle name="Связанная ячейка 3_46EE.2011(v1.0)" xfId="1492"/>
    <cellStyle name="Связанная ячейка 4" xfId="1493"/>
    <cellStyle name="Связанная ячейка 4 2" xfId="1494"/>
    <cellStyle name="Связанная ячейка 4_46EE.2011(v1.0)" xfId="1495"/>
    <cellStyle name="Связанная ячейка 5" xfId="1496"/>
    <cellStyle name="Связанная ячейка 5 2" xfId="1497"/>
    <cellStyle name="Связанная ячейка 5_46EE.2011(v1.0)" xfId="1498"/>
    <cellStyle name="Связанная ячейка 6" xfId="1499"/>
    <cellStyle name="Связанная ячейка 6 2" xfId="1500"/>
    <cellStyle name="Связанная ячейка 6_46EE.2011(v1.0)" xfId="1501"/>
    <cellStyle name="Связанная ячейка 7" xfId="1502"/>
    <cellStyle name="Связанная ячейка 7 2" xfId="1503"/>
    <cellStyle name="Связанная ячейка 7_46EE.2011(v1.0)" xfId="1504"/>
    <cellStyle name="Связанная ячейка 8" xfId="1505"/>
    <cellStyle name="Связанная ячейка 8 2" xfId="1506"/>
    <cellStyle name="Связанная ячейка 8_46EE.2011(v1.0)" xfId="1507"/>
    <cellStyle name="Связанная ячейка 9" xfId="1508"/>
    <cellStyle name="Связанная ячейка 9 2" xfId="1509"/>
    <cellStyle name="Связанная ячейка 9_46EE.2011(v1.0)" xfId="1510"/>
    <cellStyle name="Стиль 1" xfId="1511"/>
    <cellStyle name="Стиль 1 2" xfId="1512"/>
    <cellStyle name="Стиль 1 2 2" xfId="1513"/>
    <cellStyle name="ТЕКСТ" xfId="1514"/>
    <cellStyle name="ТЕКСТ 2" xfId="1515"/>
    <cellStyle name="ТЕКСТ 3" xfId="1516"/>
    <cellStyle name="ТЕКСТ 4" xfId="1517"/>
    <cellStyle name="ТЕКСТ 5" xfId="1518"/>
    <cellStyle name="ТЕКСТ 6" xfId="1519"/>
    <cellStyle name="ТЕКСТ 7" xfId="1520"/>
    <cellStyle name="ТЕКСТ 8" xfId="1521"/>
    <cellStyle name="ТЕКСТ 9" xfId="1522"/>
    <cellStyle name="Текст предупреждения" xfId="1523"/>
    <cellStyle name="Текст предупреждения 10" xfId="1524"/>
    <cellStyle name="Текст предупреждения 2" xfId="1525"/>
    <cellStyle name="Текст предупреждения 2 2" xfId="1526"/>
    <cellStyle name="Текст предупреждения 3" xfId="1527"/>
    <cellStyle name="Текст предупреждения 3 2" xfId="1528"/>
    <cellStyle name="Текст предупреждения 4" xfId="1529"/>
    <cellStyle name="Текст предупреждения 4 2" xfId="1530"/>
    <cellStyle name="Текст предупреждения 5" xfId="1531"/>
    <cellStyle name="Текст предупреждения 5 2" xfId="1532"/>
    <cellStyle name="Текст предупреждения 6" xfId="1533"/>
    <cellStyle name="Текст предупреждения 6 2" xfId="1534"/>
    <cellStyle name="Текст предупреждения 7" xfId="1535"/>
    <cellStyle name="Текст предупреждения 7 2" xfId="1536"/>
    <cellStyle name="Текст предупреждения 8" xfId="1537"/>
    <cellStyle name="Текст предупреждения 8 2" xfId="1538"/>
    <cellStyle name="Текст предупреждения 9" xfId="1539"/>
    <cellStyle name="Текст предупреждения 9 2" xfId="1540"/>
    <cellStyle name="Текстовый" xfId="1541"/>
    <cellStyle name="Текстовый 2" xfId="1542"/>
    <cellStyle name="Текстовый 3" xfId="1543"/>
    <cellStyle name="Текстовый 4" xfId="1544"/>
    <cellStyle name="Текстовый 5" xfId="1545"/>
    <cellStyle name="Текстовый 6" xfId="1546"/>
    <cellStyle name="Текстовый 7" xfId="1547"/>
    <cellStyle name="Текстовый 8" xfId="1548"/>
    <cellStyle name="Текстовый 9" xfId="1549"/>
    <cellStyle name="Текстовый_1" xfId="1550"/>
    <cellStyle name="Тысячи [0]_22гк" xfId="1551"/>
    <cellStyle name="Тысячи_22гк" xfId="1552"/>
    <cellStyle name="ФИКСИРОВАННЫЙ" xfId="1553"/>
    <cellStyle name="ФИКСИРОВАННЫЙ 2" xfId="1554"/>
    <cellStyle name="ФИКСИРОВАННЫЙ 3" xfId="1555"/>
    <cellStyle name="ФИКСИРОВАННЫЙ 4" xfId="1556"/>
    <cellStyle name="ФИКСИРОВАННЫЙ 5" xfId="1557"/>
    <cellStyle name="ФИКСИРОВАННЫЙ 6" xfId="1558"/>
    <cellStyle name="ФИКСИРОВАННЫЙ 7" xfId="1559"/>
    <cellStyle name="ФИКСИРОВАННЫЙ 8" xfId="1560"/>
    <cellStyle name="ФИКСИРОВАННЫЙ 9" xfId="1561"/>
    <cellStyle name="ФИКСИРОВАННЫЙ_1" xfId="1562"/>
    <cellStyle name="Comma" xfId="1563"/>
    <cellStyle name="Comma [0]" xfId="1564"/>
    <cellStyle name="Финансовый 2" xfId="1565"/>
    <cellStyle name="Финансовый 2 2" xfId="1566"/>
    <cellStyle name="Финансовый 2 2 2" xfId="1567"/>
    <cellStyle name="Финансовый 2 2_OREP.KU.2011.MONTHLY.02(v0.1)" xfId="1568"/>
    <cellStyle name="Финансовый 2 3" xfId="1569"/>
    <cellStyle name="Финансовый 2_46EE.2011(v1.0)" xfId="1570"/>
    <cellStyle name="Финансовый 3" xfId="1571"/>
    <cellStyle name="Финансовый 3 2" xfId="1572"/>
    <cellStyle name="Финансовый 3_OREP.KU.2011.MONTHLY.02(v0.1)" xfId="1573"/>
    <cellStyle name="Финансовый 4" xfId="1574"/>
    <cellStyle name="Финансовый 6" xfId="1575"/>
    <cellStyle name="Формула" xfId="1576"/>
    <cellStyle name="Формула 2" xfId="1577"/>
    <cellStyle name="Формула_A РТ 2009 Рязаньэнерго" xfId="1578"/>
    <cellStyle name="ФормулаВБ" xfId="1579"/>
    <cellStyle name="ФормулаНаКонтроль" xfId="1580"/>
    <cellStyle name="Хороший" xfId="1581"/>
    <cellStyle name="Хороший 10" xfId="1582"/>
    <cellStyle name="Хороший 2" xfId="1583"/>
    <cellStyle name="Хороший 2 2" xfId="1584"/>
    <cellStyle name="Хороший 3" xfId="1585"/>
    <cellStyle name="Хороший 3 2" xfId="1586"/>
    <cellStyle name="Хороший 4" xfId="1587"/>
    <cellStyle name="Хороший 4 2" xfId="1588"/>
    <cellStyle name="Хороший 5" xfId="1589"/>
    <cellStyle name="Хороший 5 2" xfId="1590"/>
    <cellStyle name="Хороший 6" xfId="1591"/>
    <cellStyle name="Хороший 6 2" xfId="1592"/>
    <cellStyle name="Хороший 7" xfId="1593"/>
    <cellStyle name="Хороший 7 2" xfId="1594"/>
    <cellStyle name="Хороший 8" xfId="1595"/>
    <cellStyle name="Хороший 8 2" xfId="1596"/>
    <cellStyle name="Хороший 9" xfId="1597"/>
    <cellStyle name="Хороший 9 2" xfId="1598"/>
    <cellStyle name="Цифры по центру с десятыми" xfId="1599"/>
    <cellStyle name="Џђћ–…ќ’ќ›‰" xfId="1600"/>
    <cellStyle name="Шапка таблицы" xfId="16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32460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10</xdr:row>
      <xdr:rowOff>19050</xdr:rowOff>
    </xdr:from>
    <xdr:to>
      <xdr:col>9</xdr:col>
      <xdr:colOff>1181100</xdr:colOff>
      <xdr:row>11</xdr:row>
      <xdr:rowOff>180975</xdr:rowOff>
    </xdr:to>
    <xdr:pic>
      <xdr:nvPicPr>
        <xdr:cNvPr id="1" name="cmdExport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838200"/>
          <a:ext cx="2324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46EP%20&#1050;&#1091;&#1073;&#1072;&#1085;&#1100;&#1101;&#1083;&#1077;&#1082;&#1090;&#1088;&#1086;&#1089;&#1077;&#1090;&#1100;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3">
        <row r="17">
          <cell r="H17">
            <v>1301.294</v>
          </cell>
        </row>
        <row r="18">
          <cell r="H18">
            <v>20005.164999999997</v>
          </cell>
          <cell r="I18">
            <v>12130.882</v>
          </cell>
        </row>
        <row r="33">
          <cell r="H33">
            <v>240.08758996770246</v>
          </cell>
          <cell r="I33">
            <v>308.183</v>
          </cell>
          <cell r="J33">
            <v>381.2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75390625" defaultRowHeight="12.75"/>
  <cols>
    <col min="1" max="2" width="2.75390625" style="16" customWidth="1"/>
    <col min="3" max="3" width="4.75390625" style="16" customWidth="1"/>
    <col min="4" max="4" width="8.75390625" style="16" customWidth="1"/>
    <col min="5" max="5" width="4.75390625" style="16" customWidth="1"/>
    <col min="6" max="12" width="9.75390625" style="16" customWidth="1"/>
    <col min="13" max="13" width="10.75390625" style="16" customWidth="1"/>
    <col min="14" max="15" width="9.75390625" style="16" customWidth="1"/>
    <col min="16" max="16" width="4.75390625" style="16" customWidth="1"/>
    <col min="17" max="17" width="2.75390625" style="16" customWidth="1"/>
    <col min="18" max="241" width="9.125" style="16" customWidth="1"/>
    <col min="242" max="243" width="2.75390625" style="16" customWidth="1"/>
    <col min="244" max="244" width="4.75390625" style="16" customWidth="1"/>
    <col min="245" max="245" width="8.75390625" style="16" customWidth="1"/>
    <col min="246" max="246" width="4.75390625" style="16" customWidth="1"/>
    <col min="247" max="253" width="9.75390625" style="16" customWidth="1"/>
    <col min="254" max="254" width="10.75390625" style="16" customWidth="1"/>
    <col min="255" max="16384" width="9.75390625" style="16" customWidth="1"/>
  </cols>
  <sheetData>
    <row r="2" spans="2:17" s="13" customFormat="1" ht="11.25" customHeight="1"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256" t="str">
        <f>"Версия "&amp;GetVersion()</f>
        <v>Версия 1.1</v>
      </c>
      <c r="O2" s="256"/>
      <c r="P2" s="256"/>
      <c r="Q2" s="165"/>
    </row>
    <row r="3" spans="2:17" s="13" customFormat="1" ht="30.75" customHeight="1" thickBot="1">
      <c r="B3" s="164"/>
      <c r="C3" s="257" t="s">
        <v>251</v>
      </c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9"/>
      <c r="Q3" s="166"/>
    </row>
    <row r="4" spans="2:17" ht="11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1.25">
      <c r="B5" s="15"/>
      <c r="C5" s="167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9"/>
      <c r="Q5" s="15"/>
    </row>
    <row r="6" spans="2:17" ht="12.75">
      <c r="B6" s="15"/>
      <c r="C6" s="170"/>
      <c r="D6" s="171" t="s">
        <v>180</v>
      </c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3"/>
      <c r="Q6" s="15"/>
    </row>
    <row r="7" spans="2:17" ht="11.25">
      <c r="B7" s="15"/>
      <c r="C7" s="170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3"/>
      <c r="Q7" s="15"/>
    </row>
    <row r="8" spans="2:17" ht="12.75">
      <c r="B8" s="15"/>
      <c r="C8" s="170"/>
      <c r="D8" s="174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3"/>
      <c r="Q8" s="15"/>
    </row>
    <row r="9" spans="2:17" ht="15">
      <c r="B9" s="15"/>
      <c r="C9" s="170"/>
      <c r="D9" s="176"/>
      <c r="E9" s="177"/>
      <c r="F9" s="178"/>
      <c r="G9" s="175"/>
      <c r="H9" s="175"/>
      <c r="I9" s="175"/>
      <c r="J9" s="175"/>
      <c r="K9" s="175"/>
      <c r="L9" s="175"/>
      <c r="M9" s="175"/>
      <c r="N9" s="175"/>
      <c r="O9" s="175"/>
      <c r="P9" s="173"/>
      <c r="Q9" s="15"/>
    </row>
    <row r="10" spans="2:17" ht="15">
      <c r="B10" s="15"/>
      <c r="C10" s="170"/>
      <c r="D10" s="176"/>
      <c r="E10" s="177"/>
      <c r="F10" s="178"/>
      <c r="G10" s="175"/>
      <c r="H10" s="175"/>
      <c r="I10" s="175"/>
      <c r="J10" s="175"/>
      <c r="K10" s="175"/>
      <c r="L10" s="175"/>
      <c r="M10" s="175"/>
      <c r="N10" s="175"/>
      <c r="O10" s="175"/>
      <c r="P10" s="173"/>
      <c r="Q10" s="15"/>
    </row>
    <row r="11" spans="2:17" ht="15">
      <c r="B11" s="15"/>
      <c r="C11" s="170"/>
      <c r="D11" s="176"/>
      <c r="E11" s="177"/>
      <c r="F11" s="178"/>
      <c r="G11" s="175"/>
      <c r="H11" s="175"/>
      <c r="I11" s="175"/>
      <c r="J11" s="175"/>
      <c r="K11" s="175"/>
      <c r="L11" s="175"/>
      <c r="M11" s="175"/>
      <c r="N11" s="175"/>
      <c r="O11" s="175"/>
      <c r="P11" s="173"/>
      <c r="Q11" s="15"/>
    </row>
    <row r="12" spans="2:17" ht="15">
      <c r="B12" s="15"/>
      <c r="C12" s="170"/>
      <c r="D12" s="179"/>
      <c r="E12" s="180"/>
      <c r="F12" s="181"/>
      <c r="G12" s="178"/>
      <c r="H12" s="175"/>
      <c r="I12" s="175"/>
      <c r="J12" s="175"/>
      <c r="K12" s="175"/>
      <c r="L12" s="175"/>
      <c r="M12" s="175"/>
      <c r="N12" s="175"/>
      <c r="O12" s="175"/>
      <c r="P12" s="173"/>
      <c r="Q12" s="15"/>
    </row>
    <row r="13" spans="2:17" ht="15">
      <c r="B13" s="15"/>
      <c r="C13" s="170"/>
      <c r="D13" s="179"/>
      <c r="E13" s="180"/>
      <c r="F13" s="181"/>
      <c r="G13" s="178"/>
      <c r="H13" s="175"/>
      <c r="I13" s="175"/>
      <c r="J13" s="175"/>
      <c r="K13" s="175"/>
      <c r="L13" s="175"/>
      <c r="M13" s="175"/>
      <c r="N13" s="175"/>
      <c r="O13" s="175"/>
      <c r="P13" s="173"/>
      <c r="Q13" s="15"/>
    </row>
    <row r="14" spans="2:17" ht="15">
      <c r="B14" s="15"/>
      <c r="C14" s="170"/>
      <c r="D14" s="179"/>
      <c r="E14" s="180"/>
      <c r="F14" s="177"/>
      <c r="G14" s="178"/>
      <c r="H14" s="175"/>
      <c r="I14" s="175"/>
      <c r="J14" s="175"/>
      <c r="K14" s="175"/>
      <c r="L14" s="175"/>
      <c r="M14" s="175"/>
      <c r="N14" s="175"/>
      <c r="O14" s="175"/>
      <c r="P14" s="173"/>
      <c r="Q14" s="15"/>
    </row>
    <row r="15" spans="2:17" ht="12.75">
      <c r="B15" s="15"/>
      <c r="C15" s="170"/>
      <c r="D15" s="182"/>
      <c r="E15" s="183" t="s">
        <v>252</v>
      </c>
      <c r="F15" s="184"/>
      <c r="G15" s="184"/>
      <c r="H15" s="184"/>
      <c r="I15" s="184"/>
      <c r="J15" s="184"/>
      <c r="K15" s="184"/>
      <c r="L15" s="175"/>
      <c r="M15" s="175"/>
      <c r="N15" s="175"/>
      <c r="O15" s="175"/>
      <c r="P15" s="173"/>
      <c r="Q15" s="15"/>
    </row>
    <row r="16" spans="2:17" ht="13.5" thickBot="1">
      <c r="B16" s="15"/>
      <c r="C16" s="170"/>
      <c r="D16" s="182"/>
      <c r="E16" s="185" t="s">
        <v>253</v>
      </c>
      <c r="F16" s="186" t="s">
        <v>254</v>
      </c>
      <c r="G16" s="184"/>
      <c r="H16" s="184"/>
      <c r="I16" s="184"/>
      <c r="J16" s="184"/>
      <c r="K16" s="184"/>
      <c r="L16" s="175"/>
      <c r="M16" s="175"/>
      <c r="N16" s="175"/>
      <c r="O16" s="175"/>
      <c r="P16" s="173"/>
      <c r="Q16" s="15"/>
    </row>
    <row r="17" spans="2:17" ht="13.5" thickBot="1">
      <c r="B17" s="15"/>
      <c r="C17" s="170"/>
      <c r="D17" s="182"/>
      <c r="E17" s="187" t="s">
        <v>253</v>
      </c>
      <c r="F17" s="186" t="s">
        <v>255</v>
      </c>
      <c r="G17" s="184"/>
      <c r="H17" s="184"/>
      <c r="I17" s="184"/>
      <c r="J17" s="184"/>
      <c r="K17" s="184"/>
      <c r="L17" s="175"/>
      <c r="M17" s="175"/>
      <c r="N17" s="175"/>
      <c r="O17" s="175"/>
      <c r="P17" s="173"/>
      <c r="Q17" s="15"/>
    </row>
    <row r="18" spans="2:17" ht="13.5" thickBot="1">
      <c r="B18" s="15"/>
      <c r="C18" s="170"/>
      <c r="D18" s="182"/>
      <c r="E18" s="188" t="s">
        <v>253</v>
      </c>
      <c r="F18" s="186" t="s">
        <v>256</v>
      </c>
      <c r="G18" s="184"/>
      <c r="H18" s="184"/>
      <c r="I18" s="184"/>
      <c r="J18" s="184"/>
      <c r="K18" s="184"/>
      <c r="L18" s="175"/>
      <c r="M18" s="175"/>
      <c r="N18" s="175"/>
      <c r="O18" s="175"/>
      <c r="P18" s="173"/>
      <c r="Q18" s="15"/>
    </row>
    <row r="19" spans="2:17" ht="12.75">
      <c r="B19" s="15"/>
      <c r="C19" s="170"/>
      <c r="D19" s="182"/>
      <c r="E19" s="15"/>
      <c r="F19" s="186"/>
      <c r="G19" s="184"/>
      <c r="H19" s="184"/>
      <c r="I19" s="184"/>
      <c r="J19" s="184"/>
      <c r="K19" s="184"/>
      <c r="L19" s="175"/>
      <c r="M19" s="175"/>
      <c r="N19" s="175"/>
      <c r="O19" s="175"/>
      <c r="P19" s="173"/>
      <c r="Q19" s="15"/>
    </row>
    <row r="20" spans="2:17" ht="12.75">
      <c r="B20" s="15"/>
      <c r="C20" s="170"/>
      <c r="D20" s="182"/>
      <c r="E20" s="15"/>
      <c r="F20" s="186"/>
      <c r="G20" s="184"/>
      <c r="H20" s="184"/>
      <c r="I20" s="184"/>
      <c r="J20" s="184"/>
      <c r="K20" s="184"/>
      <c r="L20" s="175"/>
      <c r="M20" s="175"/>
      <c r="N20" s="175"/>
      <c r="O20" s="175"/>
      <c r="P20" s="173"/>
      <c r="Q20" s="15"/>
    </row>
    <row r="21" spans="2:17" ht="11.25">
      <c r="B21" s="15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89"/>
      <c r="Q21" s="15"/>
    </row>
    <row r="22" spans="2:17" ht="11.25">
      <c r="B22" s="15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89"/>
      <c r="Q22" s="15"/>
    </row>
    <row r="23" spans="2:17" ht="11.25">
      <c r="B23" s="15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89"/>
      <c r="Q23" s="15"/>
    </row>
    <row r="24" spans="2:17" ht="11.25">
      <c r="B24" s="15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89"/>
      <c r="Q24" s="15"/>
    </row>
    <row r="25" spans="2:17" ht="11.25">
      <c r="B25" s="15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89"/>
      <c r="Q25" s="15"/>
    </row>
    <row r="26" spans="2:17" ht="11.25">
      <c r="B26" s="15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89"/>
      <c r="Q26" s="15"/>
    </row>
    <row r="27" spans="2:17" ht="11.25">
      <c r="B27" s="15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89"/>
      <c r="Q27" s="15"/>
    </row>
    <row r="28" spans="2:17" ht="11.25">
      <c r="B28" s="15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89"/>
      <c r="Q28" s="15"/>
    </row>
    <row r="29" spans="2:17" ht="12.75">
      <c r="B29" s="15"/>
      <c r="C29" s="17"/>
      <c r="D29" s="260" t="s">
        <v>257</v>
      </c>
      <c r="E29" s="260"/>
      <c r="F29" s="260"/>
      <c r="G29" s="260"/>
      <c r="H29" s="260"/>
      <c r="I29" s="260"/>
      <c r="J29" s="261"/>
      <c r="K29" s="261"/>
      <c r="L29" s="261"/>
      <c r="M29" s="18"/>
      <c r="N29" s="18"/>
      <c r="O29" s="190"/>
      <c r="P29" s="191"/>
      <c r="Q29" s="15"/>
    </row>
    <row r="30" spans="2:17" ht="18" customHeight="1">
      <c r="B30" s="15"/>
      <c r="C30" s="17"/>
      <c r="D30" s="262" t="s">
        <v>258</v>
      </c>
      <c r="E30" s="263"/>
      <c r="F30" s="264"/>
      <c r="G30" s="265"/>
      <c r="H30" s="265"/>
      <c r="I30" s="265"/>
      <c r="J30" s="265"/>
      <c r="K30" s="265"/>
      <c r="L30" s="266"/>
      <c r="M30" s="18"/>
      <c r="N30" s="18"/>
      <c r="O30" s="190"/>
      <c r="P30" s="191"/>
      <c r="Q30" s="15"/>
    </row>
    <row r="31" spans="2:17" ht="18" customHeight="1">
      <c r="B31" s="15"/>
      <c r="C31" s="17"/>
      <c r="D31" s="262" t="s">
        <v>259</v>
      </c>
      <c r="E31" s="263"/>
      <c r="F31" s="267"/>
      <c r="G31" s="268"/>
      <c r="H31" s="268"/>
      <c r="I31" s="268"/>
      <c r="J31" s="268"/>
      <c r="K31" s="268"/>
      <c r="L31" s="269"/>
      <c r="M31" s="18"/>
      <c r="N31" s="18"/>
      <c r="O31" s="190"/>
      <c r="P31" s="191"/>
      <c r="Q31" s="15"/>
    </row>
    <row r="32" spans="2:17" ht="18" customHeight="1" thickBot="1">
      <c r="B32" s="15"/>
      <c r="C32" s="17"/>
      <c r="D32" s="280" t="s">
        <v>118</v>
      </c>
      <c r="E32" s="281"/>
      <c r="F32" s="282" t="s">
        <v>119</v>
      </c>
      <c r="G32" s="283"/>
      <c r="H32" s="283"/>
      <c r="I32" s="283"/>
      <c r="J32" s="283"/>
      <c r="K32" s="283"/>
      <c r="L32" s="284"/>
      <c r="M32" s="18"/>
      <c r="N32" s="18"/>
      <c r="O32" s="190"/>
      <c r="P32" s="191"/>
      <c r="Q32" s="15"/>
    </row>
    <row r="33" spans="2:17" ht="11.25">
      <c r="B33" s="15"/>
      <c r="C33" s="17"/>
      <c r="D33" s="19"/>
      <c r="E33" s="19"/>
      <c r="F33" s="19"/>
      <c r="G33" s="19"/>
      <c r="H33" s="19"/>
      <c r="I33" s="19"/>
      <c r="J33" s="18"/>
      <c r="K33" s="18"/>
      <c r="L33" s="18"/>
      <c r="M33" s="18"/>
      <c r="N33" s="18"/>
      <c r="O33" s="190"/>
      <c r="P33" s="191"/>
      <c r="Q33" s="15"/>
    </row>
    <row r="34" spans="2:17" ht="12.75">
      <c r="B34" s="15"/>
      <c r="C34" s="17"/>
      <c r="D34" s="260" t="s">
        <v>120</v>
      </c>
      <c r="E34" s="260"/>
      <c r="F34" s="260"/>
      <c r="G34" s="260"/>
      <c r="H34" s="260"/>
      <c r="I34" s="260"/>
      <c r="J34" s="285"/>
      <c r="K34" s="285"/>
      <c r="L34" s="285"/>
      <c r="M34" s="18"/>
      <c r="N34" s="18"/>
      <c r="O34" s="190"/>
      <c r="P34" s="191"/>
      <c r="Q34" s="15"/>
    </row>
    <row r="35" spans="2:17" ht="15" customHeight="1">
      <c r="B35" s="15"/>
      <c r="C35" s="17"/>
      <c r="D35" s="262" t="s">
        <v>260</v>
      </c>
      <c r="E35" s="286"/>
      <c r="F35" s="273"/>
      <c r="G35" s="273"/>
      <c r="H35" s="273"/>
      <c r="I35" s="273"/>
      <c r="J35" s="273"/>
      <c r="K35" s="273"/>
      <c r="L35" s="274"/>
      <c r="M35" s="17"/>
      <c r="N35" s="18"/>
      <c r="O35" s="190"/>
      <c r="P35" s="191"/>
      <c r="Q35" s="15"/>
    </row>
    <row r="36" spans="2:17" ht="15" customHeight="1">
      <c r="B36" s="15"/>
      <c r="C36" s="17"/>
      <c r="D36" s="262" t="s">
        <v>258</v>
      </c>
      <c r="E36" s="286"/>
      <c r="F36" s="254"/>
      <c r="G36" s="254"/>
      <c r="H36" s="254"/>
      <c r="I36" s="254"/>
      <c r="J36" s="254"/>
      <c r="K36" s="254"/>
      <c r="L36" s="255"/>
      <c r="M36" s="17"/>
      <c r="N36" s="18"/>
      <c r="O36" s="190"/>
      <c r="P36" s="191"/>
      <c r="Q36" s="15"/>
    </row>
    <row r="37" spans="2:17" ht="15" customHeight="1">
      <c r="B37" s="15"/>
      <c r="C37" s="17"/>
      <c r="D37" s="270" t="s">
        <v>259</v>
      </c>
      <c r="E37" s="271"/>
      <c r="F37" s="272"/>
      <c r="G37" s="273"/>
      <c r="H37" s="273"/>
      <c r="I37" s="273"/>
      <c r="J37" s="273"/>
      <c r="K37" s="273"/>
      <c r="L37" s="274"/>
      <c r="M37" s="17"/>
      <c r="N37" s="18"/>
      <c r="O37" s="190"/>
      <c r="P37" s="191"/>
      <c r="Q37" s="15"/>
    </row>
    <row r="38" spans="2:17" ht="18" customHeight="1" thickBot="1">
      <c r="B38" s="15"/>
      <c r="C38" s="17"/>
      <c r="D38" s="275" t="s">
        <v>118</v>
      </c>
      <c r="E38" s="276"/>
      <c r="F38" s="277"/>
      <c r="G38" s="278"/>
      <c r="H38" s="278"/>
      <c r="I38" s="278"/>
      <c r="J38" s="278"/>
      <c r="K38" s="278"/>
      <c r="L38" s="279"/>
      <c r="M38" s="17"/>
      <c r="N38" s="18"/>
      <c r="O38" s="190"/>
      <c r="P38" s="191"/>
      <c r="Q38" s="15"/>
    </row>
    <row r="39" spans="2:17" ht="12" thickBot="1">
      <c r="B39" s="15"/>
      <c r="C39" s="192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4"/>
      <c r="Q39" s="15"/>
    </row>
    <row r="40" spans="2:17" ht="11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1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1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1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1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1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1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1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1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1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1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1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1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1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1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1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1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1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1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1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1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1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1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1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1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1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1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1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1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1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1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1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1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1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1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1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</sheetData>
  <sheetProtection password="FA9C" sheet="1" objects="1" scenarios="1" formatColumns="0" formatRows="0"/>
  <mergeCells count="18">
    <mergeCell ref="D37:E37"/>
    <mergeCell ref="F37:L37"/>
    <mergeCell ref="D38:E38"/>
    <mergeCell ref="F38:L38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9717178" r:id="rId1"/>
    <oleObject progId="Word.Document.8" shapeId="9717179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1" customWidth="1"/>
    <col min="3" max="16384" width="9.125" style="11" customWidth="1"/>
  </cols>
  <sheetData>
    <row r="2" spans="1:2" ht="11.25">
      <c r="A2" s="317" t="s">
        <v>191</v>
      </c>
      <c r="B2" s="317"/>
    </row>
    <row r="3" spans="1:11" s="103" customFormat="1" ht="15" customHeight="1">
      <c r="A3" s="82"/>
      <c r="B3" s="65"/>
      <c r="C3" s="86"/>
      <c r="D3" s="243"/>
      <c r="E3" s="88"/>
      <c r="F3" s="67">
        <f>SUM(G3:J3)</f>
        <v>0</v>
      </c>
      <c r="G3" s="70"/>
      <c r="H3" s="70"/>
      <c r="I3" s="70"/>
      <c r="J3" s="71"/>
      <c r="K3" s="84"/>
    </row>
    <row r="5" spans="1:2" ht="11.25">
      <c r="A5" s="317" t="s">
        <v>190</v>
      </c>
      <c r="B5" s="317"/>
    </row>
    <row r="6" spans="1:11" s="103" customFormat="1" ht="15" customHeight="1">
      <c r="A6" s="82"/>
      <c r="B6" s="65"/>
      <c r="C6" s="86"/>
      <c r="D6" s="243"/>
      <c r="E6" s="88"/>
      <c r="F6" s="67">
        <f>SUM(G6:J6)</f>
        <v>0</v>
      </c>
      <c r="G6" s="70"/>
      <c r="H6" s="70"/>
      <c r="I6" s="70"/>
      <c r="J6" s="71"/>
      <c r="K6" s="84"/>
    </row>
    <row r="8" spans="1:2" ht="11.25">
      <c r="A8" s="317" t="s">
        <v>192</v>
      </c>
      <c r="B8" s="317"/>
    </row>
    <row r="9" spans="1:11" s="103" customFormat="1" ht="15" customHeight="1">
      <c r="A9" s="82"/>
      <c r="B9" s="65"/>
      <c r="C9" s="86"/>
      <c r="D9" s="243"/>
      <c r="E9" s="88"/>
      <c r="F9" s="67">
        <f>SUM(G9:J9)</f>
        <v>0</v>
      </c>
      <c r="G9" s="70"/>
      <c r="H9" s="70"/>
      <c r="I9" s="70"/>
      <c r="J9" s="71"/>
      <c r="K9" s="84"/>
    </row>
    <row r="11" spans="1:2" ht="11.25">
      <c r="A11" s="318" t="s">
        <v>228</v>
      </c>
      <c r="B11" s="317"/>
    </row>
    <row r="12" spans="1:11" s="103" customFormat="1" ht="15" customHeight="1">
      <c r="A12" s="82"/>
      <c r="B12" s="65"/>
      <c r="C12" s="86"/>
      <c r="D12" s="243"/>
      <c r="E12" s="88"/>
      <c r="F12" s="67">
        <f>SUM(G12:J12)</f>
        <v>0</v>
      </c>
      <c r="G12" s="70"/>
      <c r="H12" s="70"/>
      <c r="I12" s="70"/>
      <c r="J12" s="71"/>
      <c r="K12" s="84"/>
    </row>
    <row r="15" spans="1:2" ht="11.25">
      <c r="A15" s="317" t="s">
        <v>234</v>
      </c>
      <c r="B15" s="317"/>
    </row>
    <row r="16" spans="1:11" s="103" customFormat="1" ht="15" customHeight="1">
      <c r="A16" s="82"/>
      <c r="B16" s="65"/>
      <c r="C16" s="86"/>
      <c r="D16" s="243"/>
      <c r="E16" s="121"/>
      <c r="F16" s="67">
        <f>SUM(G16:J16)</f>
        <v>0</v>
      </c>
      <c r="G16" s="70"/>
      <c r="H16" s="70"/>
      <c r="I16" s="70"/>
      <c r="J16" s="71"/>
      <c r="K16" s="84"/>
    </row>
    <row r="18" spans="1:2" ht="11.25">
      <c r="A18" s="317" t="s">
        <v>235</v>
      </c>
      <c r="B18" s="317"/>
    </row>
    <row r="19" spans="1:11" s="103" customFormat="1" ht="15" customHeight="1">
      <c r="A19" s="82"/>
      <c r="B19" s="65"/>
      <c r="C19" s="86"/>
      <c r="D19" s="243"/>
      <c r="E19" s="121"/>
      <c r="F19" s="67">
        <f>SUM(G19:J19)</f>
        <v>0</v>
      </c>
      <c r="G19" s="70"/>
      <c r="H19" s="70"/>
      <c r="I19" s="70"/>
      <c r="J19" s="71"/>
      <c r="K19" s="84"/>
    </row>
    <row r="21" spans="1:2" ht="11.25">
      <c r="A21" s="317" t="s">
        <v>236</v>
      </c>
      <c r="B21" s="317"/>
    </row>
    <row r="22" spans="1:11" s="103" customFormat="1" ht="15" customHeight="1">
      <c r="A22" s="82"/>
      <c r="B22" s="65"/>
      <c r="C22" s="86"/>
      <c r="D22" s="243"/>
      <c r="E22" s="121"/>
      <c r="F22" s="67">
        <f>SUM(G22:J22)</f>
        <v>0</v>
      </c>
      <c r="G22" s="70"/>
      <c r="H22" s="70"/>
      <c r="I22" s="70"/>
      <c r="J22" s="71"/>
      <c r="K22" s="84"/>
    </row>
    <row r="24" spans="1:2" ht="11.25">
      <c r="A24" s="318" t="s">
        <v>237</v>
      </c>
      <c r="B24" s="317"/>
    </row>
    <row r="25" spans="1:11" s="103" customFormat="1" ht="15" customHeight="1">
      <c r="A25" s="82"/>
      <c r="B25" s="65"/>
      <c r="C25" s="86"/>
      <c r="D25" s="243"/>
      <c r="E25" s="121"/>
      <c r="F25" s="67">
        <f>SUM(G25:J25)</f>
        <v>0</v>
      </c>
      <c r="G25" s="70"/>
      <c r="H25" s="70"/>
      <c r="I25" s="70"/>
      <c r="J25" s="71"/>
      <c r="K25" s="84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ExportData">
    <tabColor indexed="47"/>
  </sheetPr>
  <dimension ref="A1:A1"/>
  <sheetViews>
    <sheetView showGridLines="0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5" width="9.125" style="244" customWidth="1"/>
    <col min="6" max="16384" width="9.125" style="245" customWidth="1"/>
  </cols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5"/>
  <sheetViews>
    <sheetView showGridLines="0" workbookViewId="0" topLeftCell="C2">
      <selection activeCell="M15" sqref="M15"/>
    </sheetView>
  </sheetViews>
  <sheetFormatPr defaultColWidth="9.00390625" defaultRowHeight="12.75"/>
  <cols>
    <col min="1" max="1" width="16.75390625" style="20" hidden="1" customWidth="1"/>
    <col min="2" max="2" width="16.75390625" style="23" hidden="1" customWidth="1"/>
    <col min="3" max="3" width="2.75390625" style="24" customWidth="1"/>
    <col min="4" max="4" width="2.75390625" style="26" customWidth="1"/>
    <col min="5" max="5" width="33.125" style="26" customWidth="1"/>
    <col min="6" max="6" width="21.625" style="26" customWidth="1"/>
    <col min="7" max="7" width="40.75390625" style="33" customWidth="1"/>
    <col min="8" max="9" width="2.75390625" style="26" customWidth="1"/>
    <col min="10" max="12" width="9.125" style="26" customWidth="1"/>
    <col min="13" max="13" width="21.875" style="26" customWidth="1"/>
    <col min="14" max="16384" width="9.125" style="26" customWidth="1"/>
  </cols>
  <sheetData>
    <row r="1" spans="1:7" s="21" customFormat="1" ht="35.25" customHeight="1" hidden="1">
      <c r="A1" s="20"/>
      <c r="B1" s="20"/>
      <c r="C1" s="20"/>
      <c r="G1" s="22"/>
    </row>
    <row r="2" spans="1:14" s="21" customFormat="1" ht="12" customHeight="1">
      <c r="A2" s="23"/>
      <c r="B2" s="23"/>
      <c r="C2" s="24"/>
      <c r="G2" s="22"/>
      <c r="M2" s="25" t="s">
        <v>16</v>
      </c>
      <c r="N2" s="1">
        <f>god</f>
        <v>2015</v>
      </c>
    </row>
    <row r="3" spans="1:14" ht="15" customHeight="1">
      <c r="A3" s="23"/>
      <c r="D3" s="155"/>
      <c r="E3" s="156"/>
      <c r="F3" s="157"/>
      <c r="G3" s="292" t="str">
        <f>version</f>
        <v>Версия 1.1</v>
      </c>
      <c r="H3" s="293"/>
      <c r="M3" s="25" t="s">
        <v>121</v>
      </c>
      <c r="N3" s="1">
        <f>N2-1</f>
        <v>2014</v>
      </c>
    </row>
    <row r="4" spans="4:14" ht="30" customHeight="1" thickBot="1">
      <c r="D4" s="153"/>
      <c r="E4" s="294" t="s">
        <v>180</v>
      </c>
      <c r="F4" s="295"/>
      <c r="G4" s="296"/>
      <c r="H4" s="161"/>
      <c r="M4" s="25" t="s">
        <v>122</v>
      </c>
      <c r="N4" s="1">
        <f>N2-2</f>
        <v>2013</v>
      </c>
    </row>
    <row r="5" spans="4:8" ht="11.25">
      <c r="D5" s="153"/>
      <c r="E5" s="27"/>
      <c r="F5" s="27"/>
      <c r="G5" s="28"/>
      <c r="H5" s="161"/>
    </row>
    <row r="6" spans="4:8" ht="30" customHeight="1" thickBot="1">
      <c r="D6" s="153"/>
      <c r="E6" s="143" t="s">
        <v>17</v>
      </c>
      <c r="F6" s="299" t="s">
        <v>61</v>
      </c>
      <c r="G6" s="300"/>
      <c r="H6" s="161"/>
    </row>
    <row r="7" spans="1:8" ht="12" customHeight="1">
      <c r="A7" s="2"/>
      <c r="D7" s="153"/>
      <c r="E7" s="3"/>
      <c r="F7" s="4" t="s">
        <v>18</v>
      </c>
      <c r="G7" s="28" t="s">
        <v>155</v>
      </c>
      <c r="H7" s="161"/>
    </row>
    <row r="8" spans="1:8" ht="30" customHeight="1" thickBot="1">
      <c r="A8" s="2"/>
      <c r="D8" s="153"/>
      <c r="E8" s="144" t="s">
        <v>16</v>
      </c>
      <c r="F8" s="145">
        <v>2015</v>
      </c>
      <c r="G8" s="146" t="s">
        <v>18</v>
      </c>
      <c r="H8" s="161"/>
    </row>
    <row r="9" spans="1:8" ht="12" customHeight="1">
      <c r="A9" s="2"/>
      <c r="D9" s="153"/>
      <c r="E9" s="46"/>
      <c r="F9" s="4"/>
      <c r="G9" s="28"/>
      <c r="H9" s="161"/>
    </row>
    <row r="10" spans="1:8" ht="30" customHeight="1" thickBot="1">
      <c r="A10" s="2"/>
      <c r="D10" s="153"/>
      <c r="E10" s="147" t="s">
        <v>19</v>
      </c>
      <c r="F10" s="301" t="s">
        <v>612</v>
      </c>
      <c r="G10" s="302"/>
      <c r="H10" s="161"/>
    </row>
    <row r="11" spans="1:8" ht="24" customHeight="1">
      <c r="A11" s="2"/>
      <c r="D11" s="153"/>
      <c r="E11" s="27"/>
      <c r="F11" s="27"/>
      <c r="G11" s="27"/>
      <c r="H11" s="161"/>
    </row>
    <row r="12" spans="1:8" ht="24" customHeight="1">
      <c r="A12" s="2"/>
      <c r="D12" s="153"/>
      <c r="E12" s="148" t="s">
        <v>20</v>
      </c>
      <c r="F12" s="150" t="s">
        <v>613</v>
      </c>
      <c r="G12" s="303" t="s">
        <v>779</v>
      </c>
      <c r="H12" s="161"/>
    </row>
    <row r="13" spans="1:8" ht="24" customHeight="1" thickBot="1">
      <c r="A13" s="2"/>
      <c r="D13" s="153"/>
      <c r="E13" s="149" t="s">
        <v>21</v>
      </c>
      <c r="F13" s="151" t="s">
        <v>311</v>
      </c>
      <c r="G13" s="303"/>
      <c r="H13" s="161"/>
    </row>
    <row r="14" spans="1:8" ht="12" customHeight="1">
      <c r="A14" s="2"/>
      <c r="D14" s="153"/>
      <c r="E14" s="27"/>
      <c r="F14" s="27"/>
      <c r="G14" s="28"/>
      <c r="H14" s="161"/>
    </row>
    <row r="15" spans="1:8" ht="30" customHeight="1">
      <c r="A15" s="29"/>
      <c r="D15" s="153"/>
      <c r="E15" s="297" t="s">
        <v>22</v>
      </c>
      <c r="F15" s="298"/>
      <c r="G15" s="247" t="s">
        <v>780</v>
      </c>
      <c r="H15" s="161"/>
    </row>
    <row r="16" spans="1:8" ht="30" customHeight="1">
      <c r="A16" s="29"/>
      <c r="D16" s="153"/>
      <c r="E16" s="290" t="s">
        <v>23</v>
      </c>
      <c r="F16" s="291"/>
      <c r="G16" s="248" t="s">
        <v>780</v>
      </c>
      <c r="H16" s="161"/>
    </row>
    <row r="17" spans="1:8" ht="21" customHeight="1">
      <c r="A17" s="29"/>
      <c r="D17" s="153"/>
      <c r="E17" s="287" t="s">
        <v>24</v>
      </c>
      <c r="F17" s="30" t="s">
        <v>25</v>
      </c>
      <c r="G17" s="248" t="s">
        <v>781</v>
      </c>
      <c r="H17" s="161"/>
    </row>
    <row r="18" spans="1:8" ht="21" customHeight="1">
      <c r="A18" s="29"/>
      <c r="D18" s="153"/>
      <c r="E18" s="287"/>
      <c r="F18" s="30" t="s">
        <v>250</v>
      </c>
      <c r="G18" s="248" t="s">
        <v>782</v>
      </c>
      <c r="H18" s="161"/>
    </row>
    <row r="19" spans="1:8" ht="21" customHeight="1">
      <c r="A19" s="29"/>
      <c r="D19" s="153"/>
      <c r="E19" s="287" t="s">
        <v>26</v>
      </c>
      <c r="F19" s="30" t="s">
        <v>25</v>
      </c>
      <c r="G19" s="248" t="s">
        <v>783</v>
      </c>
      <c r="H19" s="161"/>
    </row>
    <row r="20" spans="1:8" ht="21" customHeight="1">
      <c r="A20" s="29"/>
      <c r="D20" s="153"/>
      <c r="E20" s="287"/>
      <c r="F20" s="30" t="s">
        <v>250</v>
      </c>
      <c r="G20" s="248" t="s">
        <v>782</v>
      </c>
      <c r="H20" s="161"/>
    </row>
    <row r="21" spans="1:8" ht="21" customHeight="1">
      <c r="A21" s="29"/>
      <c r="B21" s="5"/>
      <c r="D21" s="154"/>
      <c r="E21" s="288" t="s">
        <v>27</v>
      </c>
      <c r="F21" s="6" t="s">
        <v>25</v>
      </c>
      <c r="G21" s="249" t="s">
        <v>786</v>
      </c>
      <c r="H21" s="162"/>
    </row>
    <row r="22" spans="1:8" ht="21" customHeight="1">
      <c r="A22" s="29"/>
      <c r="B22" s="5"/>
      <c r="D22" s="154"/>
      <c r="E22" s="288"/>
      <c r="F22" s="6" t="s">
        <v>28</v>
      </c>
      <c r="G22" s="249" t="s">
        <v>787</v>
      </c>
      <c r="H22" s="162"/>
    </row>
    <row r="23" spans="1:8" ht="21" customHeight="1">
      <c r="A23" s="29"/>
      <c r="B23" s="5"/>
      <c r="D23" s="154"/>
      <c r="E23" s="288"/>
      <c r="F23" s="30" t="s">
        <v>250</v>
      </c>
      <c r="G23" s="249" t="s">
        <v>784</v>
      </c>
      <c r="H23" s="162"/>
    </row>
    <row r="24" spans="1:8" ht="21" customHeight="1" thickBot="1">
      <c r="A24" s="29"/>
      <c r="B24" s="5"/>
      <c r="D24" s="154"/>
      <c r="E24" s="289"/>
      <c r="F24" s="152" t="s">
        <v>29</v>
      </c>
      <c r="G24" s="250" t="s">
        <v>785</v>
      </c>
      <c r="H24" s="162"/>
    </row>
    <row r="25" spans="4:8" ht="12" thickBot="1">
      <c r="D25" s="158"/>
      <c r="E25" s="159"/>
      <c r="F25" s="159"/>
      <c r="G25" s="160"/>
      <c r="H25" s="163"/>
    </row>
    <row r="31" ht="11.25">
      <c r="G31" s="31"/>
    </row>
    <row r="38" ht="11.25">
      <c r="Z38" s="32"/>
    </row>
    <row r="39" ht="11.25">
      <c r="Z39" s="32"/>
    </row>
    <row r="40" ht="11.25">
      <c r="Z40" s="32"/>
    </row>
    <row r="41" ht="11.25">
      <c r="Z41" s="32"/>
    </row>
    <row r="42" ht="11.25">
      <c r="Z42" s="32"/>
    </row>
    <row r="43" ht="11.25">
      <c r="Z43" s="32"/>
    </row>
    <row r="44" ht="11.25">
      <c r="Z44" s="32"/>
    </row>
    <row r="45" ht="11.25">
      <c r="Z45" s="32"/>
    </row>
  </sheetData>
  <sheetProtection password="FA9C" sheet="1" objects="1" scenarios="1" formatColumns="0" formatRows="0"/>
  <mergeCells count="10">
    <mergeCell ref="E17:E18"/>
    <mergeCell ref="E19:E20"/>
    <mergeCell ref="E21:E24"/>
    <mergeCell ref="E16:F16"/>
    <mergeCell ref="G3:H3"/>
    <mergeCell ref="E4:G4"/>
    <mergeCell ref="E15:F15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tabSelected="1" zoomScalePageLayoutView="0" workbookViewId="0" topLeftCell="C7">
      <selection activeCell="H16" sqref="H16"/>
    </sheetView>
  </sheetViews>
  <sheetFormatPr defaultColWidth="10.25390625" defaultRowHeight="12.75"/>
  <cols>
    <col min="1" max="2" width="10.25390625" style="56" hidden="1" customWidth="1"/>
    <col min="3" max="4" width="2.75390625" style="56" customWidth="1"/>
    <col min="5" max="5" width="120.75390625" style="56" customWidth="1"/>
    <col min="6" max="7" width="2.75390625" style="56" customWidth="1"/>
    <col min="8" max="16384" width="10.25390625" style="5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57"/>
      <c r="B8" s="58"/>
      <c r="C8" s="59"/>
      <c r="D8" s="127"/>
      <c r="E8" s="128"/>
      <c r="F8" s="131"/>
    </row>
    <row r="9" spans="1:6" ht="30" customHeight="1" thickBot="1">
      <c r="A9" s="60"/>
      <c r="B9" s="59"/>
      <c r="C9" s="59"/>
      <c r="D9" s="126"/>
      <c r="E9" s="125" t="s">
        <v>179</v>
      </c>
      <c r="F9" s="132"/>
    </row>
    <row r="10" spans="1:6" ht="12" customHeight="1">
      <c r="A10" s="60"/>
      <c r="B10" s="59"/>
      <c r="C10" s="59"/>
      <c r="D10" s="126"/>
      <c r="E10" s="55"/>
      <c r="F10" s="132"/>
    </row>
    <row r="11" spans="1:6" ht="56.25">
      <c r="A11" s="60"/>
      <c r="B11" s="59"/>
      <c r="C11" s="59"/>
      <c r="D11" s="126"/>
      <c r="E11" s="134" t="s">
        <v>178</v>
      </c>
      <c r="F11" s="132"/>
    </row>
    <row r="12" spans="1:6" ht="30" customHeight="1">
      <c r="A12" s="60"/>
      <c r="B12" s="59"/>
      <c r="C12" s="59"/>
      <c r="D12" s="126"/>
      <c r="E12" s="135" t="s">
        <v>125</v>
      </c>
      <c r="F12" s="132"/>
    </row>
    <row r="13" spans="1:6" ht="22.5">
      <c r="A13" s="60"/>
      <c r="B13" s="59"/>
      <c r="C13" s="59"/>
      <c r="D13" s="126"/>
      <c r="E13" s="136" t="s">
        <v>208</v>
      </c>
      <c r="F13" s="132"/>
    </row>
    <row r="14" spans="1:6" ht="22.5">
      <c r="A14" s="60"/>
      <c r="B14" s="59"/>
      <c r="C14" s="59"/>
      <c r="D14" s="126"/>
      <c r="E14" s="137" t="s">
        <v>209</v>
      </c>
      <c r="F14" s="132"/>
    </row>
    <row r="15" spans="1:6" ht="22.5">
      <c r="A15" s="60"/>
      <c r="B15" s="59"/>
      <c r="C15" s="59"/>
      <c r="D15" s="126"/>
      <c r="E15" s="137" t="s">
        <v>210</v>
      </c>
      <c r="F15" s="132"/>
    </row>
    <row r="16" spans="1:6" ht="33.75">
      <c r="A16" s="60"/>
      <c r="B16" s="59"/>
      <c r="C16" s="59"/>
      <c r="D16" s="126"/>
      <c r="E16" s="137" t="s">
        <v>211</v>
      </c>
      <c r="F16" s="132"/>
    </row>
    <row r="17" spans="1:6" ht="22.5">
      <c r="A17" s="60"/>
      <c r="B17" s="59"/>
      <c r="C17" s="59"/>
      <c r="D17" s="126"/>
      <c r="E17" s="137" t="s">
        <v>222</v>
      </c>
      <c r="F17" s="132"/>
    </row>
    <row r="18" spans="1:6" ht="11.25">
      <c r="A18" s="60"/>
      <c r="B18" s="59"/>
      <c r="C18" s="59"/>
      <c r="D18" s="126"/>
      <c r="E18" s="138" t="s">
        <v>223</v>
      </c>
      <c r="F18" s="132"/>
    </row>
    <row r="19" spans="1:6" ht="11.25">
      <c r="A19" s="60"/>
      <c r="B19" s="59"/>
      <c r="C19" s="59"/>
      <c r="D19" s="126"/>
      <c r="E19" s="137" t="s">
        <v>224</v>
      </c>
      <c r="F19" s="132"/>
    </row>
    <row r="20" spans="1:6" ht="22.5">
      <c r="A20" s="60"/>
      <c r="B20" s="59"/>
      <c r="C20" s="59"/>
      <c r="D20" s="126"/>
      <c r="E20" s="139" t="s">
        <v>221</v>
      </c>
      <c r="F20" s="132"/>
    </row>
    <row r="21" spans="1:6" ht="30" customHeight="1">
      <c r="A21" s="60"/>
      <c r="B21" s="59"/>
      <c r="C21" s="59"/>
      <c r="D21" s="126"/>
      <c r="E21" s="135" t="s">
        <v>126</v>
      </c>
      <c r="F21" s="132"/>
    </row>
    <row r="22" spans="1:6" ht="22.5">
      <c r="A22" s="60"/>
      <c r="B22" s="59"/>
      <c r="C22" s="59"/>
      <c r="D22" s="126"/>
      <c r="E22" s="136" t="s">
        <v>220</v>
      </c>
      <c r="F22" s="132"/>
    </row>
    <row r="23" spans="1:6" ht="22.5">
      <c r="A23" s="60"/>
      <c r="B23" s="59"/>
      <c r="C23" s="59"/>
      <c r="D23" s="126"/>
      <c r="E23" s="137" t="s">
        <v>219</v>
      </c>
      <c r="F23" s="132"/>
    </row>
    <row r="24" spans="1:6" ht="22.5">
      <c r="A24" s="60"/>
      <c r="B24" s="59"/>
      <c r="C24" s="59"/>
      <c r="D24" s="126"/>
      <c r="E24" s="137" t="s">
        <v>218</v>
      </c>
      <c r="F24" s="132"/>
    </row>
    <row r="25" spans="1:6" ht="33.75">
      <c r="A25" s="60"/>
      <c r="B25" s="59"/>
      <c r="C25" s="59"/>
      <c r="D25" s="126"/>
      <c r="E25" s="137" t="s">
        <v>211</v>
      </c>
      <c r="F25" s="132"/>
    </row>
    <row r="26" spans="1:6" ht="11.25">
      <c r="A26" s="60"/>
      <c r="B26" s="59"/>
      <c r="C26" s="59"/>
      <c r="D26" s="126"/>
      <c r="E26" s="137" t="s">
        <v>225</v>
      </c>
      <c r="F26" s="132"/>
    </row>
    <row r="27" spans="1:6" ht="22.5">
      <c r="A27" s="60"/>
      <c r="B27" s="59"/>
      <c r="C27" s="59"/>
      <c r="D27" s="126"/>
      <c r="E27" s="137" t="s">
        <v>217</v>
      </c>
      <c r="F27" s="132"/>
    </row>
    <row r="28" spans="1:6" ht="11.25">
      <c r="A28" s="60"/>
      <c r="B28" s="59"/>
      <c r="C28" s="59"/>
      <c r="D28" s="126"/>
      <c r="E28" s="138" t="s">
        <v>216</v>
      </c>
      <c r="F28" s="132"/>
    </row>
    <row r="29" spans="1:6" ht="11.25">
      <c r="A29" s="60"/>
      <c r="B29" s="59"/>
      <c r="C29" s="59"/>
      <c r="D29" s="126"/>
      <c r="E29" s="137" t="s">
        <v>215</v>
      </c>
      <c r="F29" s="132"/>
    </row>
    <row r="30" spans="1:6" ht="22.5">
      <c r="A30" s="60"/>
      <c r="B30" s="59"/>
      <c r="C30" s="59"/>
      <c r="D30" s="126"/>
      <c r="E30" s="139" t="s">
        <v>214</v>
      </c>
      <c r="F30" s="132"/>
    </row>
    <row r="31" spans="1:6" ht="30" customHeight="1">
      <c r="A31" s="60"/>
      <c r="B31" s="59"/>
      <c r="C31" s="59"/>
      <c r="D31" s="126"/>
      <c r="E31" s="135" t="s">
        <v>177</v>
      </c>
      <c r="F31" s="132"/>
    </row>
    <row r="32" spans="1:6" ht="24" customHeight="1">
      <c r="A32" s="60"/>
      <c r="B32" s="59"/>
      <c r="C32" s="59"/>
      <c r="D32" s="126"/>
      <c r="E32" s="136" t="s">
        <v>213</v>
      </c>
      <c r="F32" s="132"/>
    </row>
    <row r="33" spans="1:6" ht="22.5">
      <c r="A33" s="60"/>
      <c r="B33" s="59"/>
      <c r="C33" s="59"/>
      <c r="D33" s="126"/>
      <c r="E33" s="139" t="s">
        <v>231</v>
      </c>
      <c r="F33" s="132"/>
    </row>
    <row r="34" spans="1:6" ht="30" customHeight="1">
      <c r="A34" s="60"/>
      <c r="B34" s="59"/>
      <c r="C34" s="59"/>
      <c r="D34" s="126"/>
      <c r="E34" s="135" t="s">
        <v>196</v>
      </c>
      <c r="F34" s="132"/>
    </row>
    <row r="35" spans="1:6" ht="25.5">
      <c r="A35" s="60"/>
      <c r="B35" s="59"/>
      <c r="C35" s="59"/>
      <c r="D35" s="126"/>
      <c r="E35" s="140" t="s">
        <v>207</v>
      </c>
      <c r="F35" s="132"/>
    </row>
    <row r="36" spans="1:6" ht="30" customHeight="1">
      <c r="A36" s="60"/>
      <c r="B36" s="59"/>
      <c r="C36" s="59"/>
      <c r="D36" s="126"/>
      <c r="E36" s="135" t="s">
        <v>206</v>
      </c>
      <c r="F36" s="132"/>
    </row>
    <row r="37" spans="1:6" ht="30" customHeight="1">
      <c r="A37" s="60"/>
      <c r="B37" s="59"/>
      <c r="C37" s="59"/>
      <c r="D37" s="126"/>
      <c r="E37" s="140" t="s">
        <v>212</v>
      </c>
      <c r="F37" s="132"/>
    </row>
    <row r="38" spans="1:6" ht="30" customHeight="1">
      <c r="A38" s="60"/>
      <c r="B38" s="59"/>
      <c r="C38" s="59"/>
      <c r="D38" s="126"/>
      <c r="E38" s="135" t="s">
        <v>154</v>
      </c>
      <c r="F38" s="132"/>
    </row>
    <row r="39" spans="1:6" ht="25.5">
      <c r="A39" s="61"/>
      <c r="B39" s="62"/>
      <c r="C39" s="59"/>
      <c r="D39" s="126"/>
      <c r="E39" s="141" t="s">
        <v>226</v>
      </c>
      <c r="F39" s="132"/>
    </row>
    <row r="40" spans="4:6" ht="26.25" thickBot="1">
      <c r="D40" s="126"/>
      <c r="E40" s="142" t="s">
        <v>227</v>
      </c>
      <c r="F40" s="132"/>
    </row>
    <row r="41" spans="4:6" ht="12" thickBot="1">
      <c r="D41" s="129"/>
      <c r="E41" s="130"/>
      <c r="F41" s="133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42"/>
  <sheetViews>
    <sheetView showGridLines="0" zoomScalePageLayoutView="0" workbookViewId="0" topLeftCell="A1">
      <pane xSplit="5" ySplit="15" topLeftCell="F42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M61" sqref="M61"/>
    </sheetView>
  </sheetViews>
  <sheetFormatPr defaultColWidth="10.25390625" defaultRowHeight="12.75"/>
  <cols>
    <col min="1" max="2" width="10.25390625" style="100" hidden="1" customWidth="1"/>
    <col min="3" max="3" width="9.875" style="56" customWidth="1"/>
    <col min="4" max="4" width="6.75390625" style="103" customWidth="1"/>
    <col min="5" max="5" width="60.75390625" style="104" customWidth="1"/>
    <col min="6" max="10" width="15.75390625" style="56" customWidth="1"/>
    <col min="11" max="12" width="2.75390625" style="56" customWidth="1"/>
    <col min="13" max="16384" width="10.25390625" style="56" customWidth="1"/>
  </cols>
  <sheetData>
    <row r="1" spans="1:12" s="100" customFormat="1" ht="11.25" hidden="1">
      <c r="A1" s="64"/>
      <c r="B1" s="64"/>
      <c r="C1" s="64"/>
      <c r="D1" s="65"/>
      <c r="E1" s="66"/>
      <c r="F1" s="64"/>
      <c r="G1" s="64"/>
      <c r="H1" s="64"/>
      <c r="I1" s="64"/>
      <c r="J1" s="64"/>
      <c r="K1" s="64"/>
      <c r="L1" s="64"/>
    </row>
    <row r="2" spans="1:12" s="100" customFormat="1" ht="11.25" hidden="1">
      <c r="A2" s="64"/>
      <c r="B2" s="64"/>
      <c r="C2" s="64"/>
      <c r="D2" s="65"/>
      <c r="E2" s="66"/>
      <c r="F2" s="64"/>
      <c r="G2" s="64"/>
      <c r="H2" s="64"/>
      <c r="I2" s="64"/>
      <c r="J2" s="64"/>
      <c r="K2" s="64"/>
      <c r="L2" s="64"/>
    </row>
    <row r="3" spans="1:12" s="100" customFormat="1" ht="11.25" hidden="1">
      <c r="A3" s="64"/>
      <c r="B3" s="64"/>
      <c r="C3" s="64"/>
      <c r="D3" s="65"/>
      <c r="E3" s="66"/>
      <c r="F3" s="64"/>
      <c r="G3" s="64"/>
      <c r="H3" s="64"/>
      <c r="I3" s="64"/>
      <c r="J3" s="64"/>
      <c r="K3" s="64"/>
      <c r="L3" s="64"/>
    </row>
    <row r="4" spans="1:12" s="100" customFormat="1" ht="11.25" hidden="1">
      <c r="A4" s="64"/>
      <c r="B4" s="64"/>
      <c r="C4" s="64"/>
      <c r="D4" s="65"/>
      <c r="E4" s="66"/>
      <c r="F4" s="64"/>
      <c r="G4" s="64"/>
      <c r="H4" s="64"/>
      <c r="I4" s="64"/>
      <c r="J4" s="64"/>
      <c r="K4" s="64"/>
      <c r="L4" s="64"/>
    </row>
    <row r="5" spans="1:12" s="100" customFormat="1" ht="11.25" hidden="1">
      <c r="A5" s="64"/>
      <c r="B5" s="64"/>
      <c r="C5" s="64"/>
      <c r="D5" s="65"/>
      <c r="E5" s="66"/>
      <c r="F5" s="64"/>
      <c r="G5" s="64"/>
      <c r="H5" s="64"/>
      <c r="I5" s="64"/>
      <c r="J5" s="64"/>
      <c r="K5" s="64"/>
      <c r="L5" s="64"/>
    </row>
    <row r="6" spans="1:12" s="100" customFormat="1" ht="11.25" hidden="1">
      <c r="A6" s="64"/>
      <c r="B6" s="64"/>
      <c r="C6" s="64"/>
      <c r="D6" s="65"/>
      <c r="E6" s="66"/>
      <c r="F6" s="64"/>
      <c r="G6" s="64"/>
      <c r="H6" s="64"/>
      <c r="I6" s="64"/>
      <c r="J6" s="64"/>
      <c r="K6" s="64"/>
      <c r="L6" s="64"/>
    </row>
    <row r="7" spans="1:12" s="100" customFormat="1" ht="11.25">
      <c r="A7" s="64"/>
      <c r="B7" s="64"/>
      <c r="C7" s="64"/>
      <c r="D7" s="65"/>
      <c r="E7" s="66"/>
      <c r="F7" s="64"/>
      <c r="G7" s="64"/>
      <c r="H7" s="64"/>
      <c r="I7" s="64"/>
      <c r="J7" s="64"/>
      <c r="K7" s="64"/>
      <c r="L7" s="64"/>
    </row>
    <row r="8" spans="1:11" ht="11.25">
      <c r="A8" s="63"/>
      <c r="B8" s="64"/>
      <c r="C8" s="47"/>
      <c r="D8" s="49"/>
      <c r="E8" s="50"/>
      <c r="F8" s="48"/>
      <c r="G8" s="48"/>
      <c r="H8" s="48"/>
      <c r="I8" s="48"/>
      <c r="J8" s="48"/>
      <c r="K8" s="51"/>
    </row>
    <row r="9" spans="1:11" ht="30" customHeight="1" thickBot="1">
      <c r="A9" s="63"/>
      <c r="B9" s="64"/>
      <c r="C9" s="52"/>
      <c r="D9" s="307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Год 2015 года</v>
      </c>
      <c r="E9" s="308"/>
      <c r="F9" s="308"/>
      <c r="G9" s="308"/>
      <c r="H9" s="308"/>
      <c r="I9" s="308"/>
      <c r="J9" s="309"/>
      <c r="K9" s="53"/>
    </row>
    <row r="10" spans="1:11" ht="12" customHeight="1">
      <c r="A10" s="63"/>
      <c r="B10" s="64"/>
      <c r="C10" s="52"/>
      <c r="D10" s="89"/>
      <c r="E10" s="122"/>
      <c r="F10" s="90"/>
      <c r="G10" s="90"/>
      <c r="H10" s="90"/>
      <c r="I10" s="90"/>
      <c r="J10" s="90"/>
      <c r="K10" s="53"/>
    </row>
    <row r="11" spans="1:11" ht="15" customHeight="1">
      <c r="A11" s="63"/>
      <c r="B11" s="64"/>
      <c r="C11" s="52"/>
      <c r="D11" s="89"/>
      <c r="E11" s="198" t="s">
        <v>243</v>
      </c>
      <c r="F11" s="90"/>
      <c r="G11" s="316" t="s">
        <v>261</v>
      </c>
      <c r="H11" s="316"/>
      <c r="I11" s="90"/>
      <c r="J11" s="90"/>
      <c r="K11" s="53"/>
    </row>
    <row r="12" spans="1:11" ht="15" customHeight="1" thickBot="1">
      <c r="A12" s="63"/>
      <c r="B12" s="64"/>
      <c r="C12" s="52"/>
      <c r="D12" s="89"/>
      <c r="E12" s="199"/>
      <c r="F12" s="90"/>
      <c r="G12" s="316"/>
      <c r="H12" s="316"/>
      <c r="I12" s="90"/>
      <c r="J12" s="90"/>
      <c r="K12" s="53"/>
    </row>
    <row r="13" spans="1:11" ht="12" customHeight="1">
      <c r="A13" s="63"/>
      <c r="B13" s="64"/>
      <c r="C13" s="52"/>
      <c r="D13" s="89"/>
      <c r="E13" s="122"/>
      <c r="F13" s="90"/>
      <c r="G13" s="90"/>
      <c r="H13" s="90"/>
      <c r="I13" s="90"/>
      <c r="J13" s="90"/>
      <c r="K13" s="53"/>
    </row>
    <row r="14" spans="1:11" s="101" customFormat="1" ht="30" customHeight="1">
      <c r="A14" s="91"/>
      <c r="B14" s="92"/>
      <c r="C14" s="93"/>
      <c r="D14" s="220" t="s">
        <v>30</v>
      </c>
      <c r="E14" s="221" t="s">
        <v>134</v>
      </c>
      <c r="F14" s="222" t="s">
        <v>15</v>
      </c>
      <c r="G14" s="222" t="s">
        <v>0</v>
      </c>
      <c r="H14" s="222" t="s">
        <v>156</v>
      </c>
      <c r="I14" s="222" t="s">
        <v>157</v>
      </c>
      <c r="J14" s="226" t="s">
        <v>1</v>
      </c>
      <c r="K14" s="94"/>
    </row>
    <row r="15" spans="1:11" ht="12" customHeight="1">
      <c r="A15" s="63"/>
      <c r="B15" s="64"/>
      <c r="C15" s="52"/>
      <c r="D15" s="210">
        <v>1</v>
      </c>
      <c r="E15" s="202">
        <v>2</v>
      </c>
      <c r="F15" s="201">
        <v>3</v>
      </c>
      <c r="G15" s="201">
        <v>4</v>
      </c>
      <c r="H15" s="201">
        <v>5</v>
      </c>
      <c r="I15" s="201">
        <v>6</v>
      </c>
      <c r="J15" s="227">
        <v>7</v>
      </c>
      <c r="K15" s="53"/>
    </row>
    <row r="16" spans="1:11" ht="12" customHeight="1" hidden="1" thickBot="1">
      <c r="A16" s="63"/>
      <c r="B16" s="64"/>
      <c r="C16" s="52"/>
      <c r="D16" s="211"/>
      <c r="E16" s="204"/>
      <c r="F16" s="203"/>
      <c r="G16" s="203"/>
      <c r="H16" s="203"/>
      <c r="I16" s="203"/>
      <c r="J16" s="228"/>
      <c r="K16" s="53"/>
    </row>
    <row r="17" spans="1:11" s="102" customFormat="1" ht="18" customHeight="1">
      <c r="A17" s="95"/>
      <c r="B17" s="96"/>
      <c r="C17" s="97"/>
      <c r="D17" s="304" t="s">
        <v>195</v>
      </c>
      <c r="E17" s="305"/>
      <c r="F17" s="305"/>
      <c r="G17" s="305"/>
      <c r="H17" s="305"/>
      <c r="I17" s="305"/>
      <c r="J17" s="306"/>
      <c r="K17" s="98"/>
    </row>
    <row r="18" spans="1:11" ht="30" customHeight="1">
      <c r="A18" s="63"/>
      <c r="B18" s="64"/>
      <c r="C18" s="52"/>
      <c r="D18" s="212" t="s">
        <v>131</v>
      </c>
      <c r="E18" s="73" t="s">
        <v>135</v>
      </c>
      <c r="F18" s="200">
        <f>SUM(G18:J18)</f>
        <v>33437.341</v>
      </c>
      <c r="G18" s="77">
        <f>SUM(G19,G20,G24,G28)</f>
        <v>0</v>
      </c>
      <c r="H18" s="77">
        <f>SUM(H19,H20,H24,H28)</f>
        <v>21306.459</v>
      </c>
      <c r="I18" s="77">
        <f>SUM(I19,I20,I24,I28)</f>
        <v>12130.882</v>
      </c>
      <c r="J18" s="229">
        <f>SUM(J19,J20,J24,J28)</f>
        <v>0</v>
      </c>
      <c r="K18" s="53"/>
    </row>
    <row r="19" spans="1:11" ht="24" customHeight="1">
      <c r="A19" s="63"/>
      <c r="B19" s="64"/>
      <c r="C19" s="52"/>
      <c r="D19" s="213" t="s">
        <v>158</v>
      </c>
      <c r="E19" s="43" t="s">
        <v>136</v>
      </c>
      <c r="F19" s="67">
        <f>SUM(G19:J19)</f>
        <v>0</v>
      </c>
      <c r="G19" s="70"/>
      <c r="H19" s="70"/>
      <c r="I19" s="70"/>
      <c r="J19" s="230"/>
      <c r="K19" s="53"/>
    </row>
    <row r="20" spans="1:11" ht="24" customHeight="1">
      <c r="A20" s="63"/>
      <c r="B20" s="64"/>
      <c r="C20" s="52"/>
      <c r="D20" s="213" t="s">
        <v>159</v>
      </c>
      <c r="E20" s="43" t="s">
        <v>137</v>
      </c>
      <c r="F20" s="67">
        <f>SUM(G20:J20)</f>
        <v>32136.047</v>
      </c>
      <c r="G20" s="67">
        <f>SUM(G21:G23)</f>
        <v>0</v>
      </c>
      <c r="H20" s="67">
        <f>SUM(H21:H23)</f>
        <v>20005.164999999997</v>
      </c>
      <c r="I20" s="67">
        <f>SUM(I21:I23)</f>
        <v>12130.882</v>
      </c>
      <c r="J20" s="231">
        <f>SUM(J21:J23)</f>
        <v>0</v>
      </c>
      <c r="K20" s="53"/>
    </row>
    <row r="21" spans="1:11" s="103" customFormat="1" ht="15" customHeight="1" hidden="1">
      <c r="A21" s="82"/>
      <c r="B21" s="65"/>
      <c r="C21" s="83"/>
      <c r="D21" s="214" t="s">
        <v>181</v>
      </c>
      <c r="E21" s="85"/>
      <c r="F21" s="85"/>
      <c r="G21" s="85"/>
      <c r="H21" s="85"/>
      <c r="I21" s="85"/>
      <c r="J21" s="232"/>
      <c r="K21" s="84"/>
    </row>
    <row r="22" spans="1:11" s="103" customFormat="1" ht="15" customHeight="1">
      <c r="A22" s="82"/>
      <c r="B22" s="65"/>
      <c r="C22" s="251" t="s">
        <v>788</v>
      </c>
      <c r="D22" s="243" t="s">
        <v>789</v>
      </c>
      <c r="E22" s="88" t="s">
        <v>715</v>
      </c>
      <c r="F22" s="67">
        <f>SUM(G22:J22)</f>
        <v>32136.047</v>
      </c>
      <c r="G22" s="70"/>
      <c r="H22" s="70">
        <f>'[1]Отпуск ЭЭ сет организациями'!$H$18</f>
        <v>20005.164999999997</v>
      </c>
      <c r="I22" s="70">
        <f>'[1]Отпуск ЭЭ сет организациями'!$I$18</f>
        <v>12130.882</v>
      </c>
      <c r="J22" s="71"/>
      <c r="K22" s="84"/>
    </row>
    <row r="23" spans="1:11" s="103" customFormat="1" ht="15" customHeight="1">
      <c r="A23" s="82"/>
      <c r="B23" s="65"/>
      <c r="C23" s="83"/>
      <c r="D23" s="215"/>
      <c r="E23" s="81" t="s">
        <v>188</v>
      </c>
      <c r="F23" s="87"/>
      <c r="G23" s="87"/>
      <c r="H23" s="87"/>
      <c r="I23" s="87"/>
      <c r="J23" s="233"/>
      <c r="K23" s="84"/>
    </row>
    <row r="24" spans="1:11" ht="24" customHeight="1">
      <c r="A24" s="63"/>
      <c r="B24" s="64"/>
      <c r="C24" s="52"/>
      <c r="D24" s="213" t="s">
        <v>160</v>
      </c>
      <c r="E24" s="43" t="s">
        <v>138</v>
      </c>
      <c r="F24" s="67">
        <f>SUM(G24:J24)</f>
        <v>1301.294</v>
      </c>
      <c r="G24" s="67">
        <f>SUM(G25:G27)</f>
        <v>0</v>
      </c>
      <c r="H24" s="67">
        <f>SUM(H25:H27)</f>
        <v>1301.294</v>
      </c>
      <c r="I24" s="67">
        <f>SUM(I25:I27)</f>
        <v>0</v>
      </c>
      <c r="J24" s="231">
        <f>SUM(J25:J27)</f>
        <v>0</v>
      </c>
      <c r="K24" s="53"/>
    </row>
    <row r="25" spans="1:11" s="103" customFormat="1" ht="15" customHeight="1" hidden="1">
      <c r="A25" s="82"/>
      <c r="B25" s="65"/>
      <c r="C25" s="83"/>
      <c r="D25" s="214" t="s">
        <v>182</v>
      </c>
      <c r="E25" s="85"/>
      <c r="F25" s="85"/>
      <c r="G25" s="85"/>
      <c r="H25" s="85"/>
      <c r="I25" s="85"/>
      <c r="J25" s="232"/>
      <c r="K25" s="84"/>
    </row>
    <row r="26" spans="1:11" s="103" customFormat="1" ht="15" customHeight="1">
      <c r="A26" s="82"/>
      <c r="B26" s="65"/>
      <c r="C26" s="251" t="s">
        <v>788</v>
      </c>
      <c r="D26" s="243" t="s">
        <v>790</v>
      </c>
      <c r="E26" s="88" t="s">
        <v>289</v>
      </c>
      <c r="F26" s="67">
        <f>SUM(G26:J26)</f>
        <v>1301.294</v>
      </c>
      <c r="G26" s="70"/>
      <c r="H26" s="70">
        <f>'[1]Отпуск ЭЭ сет организациями'!$H$17</f>
        <v>1301.294</v>
      </c>
      <c r="I26" s="70"/>
      <c r="J26" s="71"/>
      <c r="K26" s="84"/>
    </row>
    <row r="27" spans="1:11" s="103" customFormat="1" ht="15" customHeight="1">
      <c r="A27" s="82"/>
      <c r="B27" s="65"/>
      <c r="C27" s="83"/>
      <c r="D27" s="215"/>
      <c r="E27" s="81" t="s">
        <v>187</v>
      </c>
      <c r="F27" s="87"/>
      <c r="G27" s="87"/>
      <c r="H27" s="87"/>
      <c r="I27" s="87"/>
      <c r="J27" s="233"/>
      <c r="K27" s="84"/>
    </row>
    <row r="28" spans="1:11" ht="24" customHeight="1">
      <c r="A28" s="63"/>
      <c r="B28" s="64"/>
      <c r="C28" s="52"/>
      <c r="D28" s="213" t="s">
        <v>241</v>
      </c>
      <c r="E28" s="43" t="s">
        <v>242</v>
      </c>
      <c r="F28" s="67">
        <f>SUM(G28:J28)</f>
        <v>0</v>
      </c>
      <c r="G28" s="70"/>
      <c r="H28" s="70"/>
      <c r="I28" s="70"/>
      <c r="J28" s="230"/>
      <c r="K28" s="53"/>
    </row>
    <row r="29" spans="1:11" ht="30" customHeight="1">
      <c r="A29" s="63"/>
      <c r="B29" s="64"/>
      <c r="C29" s="52"/>
      <c r="D29" s="213" t="s">
        <v>130</v>
      </c>
      <c r="E29" s="44" t="s">
        <v>139</v>
      </c>
      <c r="F29" s="67">
        <f>SUM(H29:J29)</f>
        <v>27293.9144</v>
      </c>
      <c r="G29" s="68"/>
      <c r="H29" s="69">
        <f>H30</f>
        <v>0</v>
      </c>
      <c r="I29" s="69">
        <f>I30+I31</f>
        <v>15724.8954</v>
      </c>
      <c r="J29" s="231">
        <f>J30+J31+J32</f>
        <v>11569.019</v>
      </c>
      <c r="K29" s="53"/>
    </row>
    <row r="30" spans="1:11" ht="24" customHeight="1">
      <c r="A30" s="63"/>
      <c r="B30" s="64"/>
      <c r="C30" s="52"/>
      <c r="D30" s="213" t="s">
        <v>161</v>
      </c>
      <c r="E30" s="43" t="s">
        <v>0</v>
      </c>
      <c r="F30" s="67">
        <f>SUM(H30:J30)</f>
        <v>0</v>
      </c>
      <c r="G30" s="68"/>
      <c r="H30" s="70"/>
      <c r="I30" s="70"/>
      <c r="J30" s="230"/>
      <c r="K30" s="53"/>
    </row>
    <row r="31" spans="1:11" ht="24" customHeight="1">
      <c r="A31" s="63"/>
      <c r="B31" s="64"/>
      <c r="C31" s="52"/>
      <c r="D31" s="213" t="s">
        <v>162</v>
      </c>
      <c r="E31" s="43" t="s">
        <v>156</v>
      </c>
      <c r="F31" s="67">
        <f>SUM(I31:J31)</f>
        <v>15724.8954</v>
      </c>
      <c r="G31" s="68"/>
      <c r="H31" s="68"/>
      <c r="I31" s="70">
        <v>15724.8954</v>
      </c>
      <c r="J31" s="230"/>
      <c r="K31" s="53"/>
    </row>
    <row r="32" spans="1:11" ht="24" customHeight="1">
      <c r="A32" s="63"/>
      <c r="B32" s="64"/>
      <c r="C32" s="52"/>
      <c r="D32" s="213" t="s">
        <v>163</v>
      </c>
      <c r="E32" s="43" t="s">
        <v>157</v>
      </c>
      <c r="F32" s="67">
        <f>SUM(J32)</f>
        <v>11569.019</v>
      </c>
      <c r="G32" s="72"/>
      <c r="H32" s="72"/>
      <c r="I32" s="72"/>
      <c r="J32" s="234">
        <v>11569.019</v>
      </c>
      <c r="K32" s="53"/>
    </row>
    <row r="33" spans="1:11" ht="9" customHeight="1">
      <c r="A33" s="63"/>
      <c r="B33" s="64"/>
      <c r="C33" s="52"/>
      <c r="D33" s="216"/>
      <c r="E33" s="117"/>
      <c r="F33" s="118"/>
      <c r="G33" s="119"/>
      <c r="H33" s="119"/>
      <c r="I33" s="119"/>
      <c r="J33" s="235"/>
      <c r="K33" s="53"/>
    </row>
    <row r="34" spans="1:11" ht="30" customHeight="1">
      <c r="A34" s="63"/>
      <c r="B34" s="64"/>
      <c r="C34" s="52"/>
      <c r="D34" s="213" t="s">
        <v>164</v>
      </c>
      <c r="E34" s="44" t="s">
        <v>140</v>
      </c>
      <c r="F34" s="67">
        <f>SUM(G34:J34)</f>
        <v>32507.87</v>
      </c>
      <c r="G34" s="69">
        <f>SUM(G35,G40,G44,G47,G50)</f>
        <v>0</v>
      </c>
      <c r="H34" s="69">
        <f>SUM(H35,H40,H44,H47,H50)</f>
        <v>5341.476</v>
      </c>
      <c r="I34" s="69">
        <f>SUM(I35,I40,I44,I47,I50)</f>
        <v>15978.575</v>
      </c>
      <c r="J34" s="231">
        <f>SUM(J35,J40,J44,J47,J50)</f>
        <v>11187.819</v>
      </c>
      <c r="K34" s="53"/>
    </row>
    <row r="35" spans="1:11" ht="24" customHeight="1">
      <c r="A35" s="63"/>
      <c r="B35" s="64"/>
      <c r="C35" s="52"/>
      <c r="D35" s="213" t="s">
        <v>165</v>
      </c>
      <c r="E35" s="43" t="s">
        <v>230</v>
      </c>
      <c r="F35" s="67">
        <f>SUM(G35:J35)</f>
        <v>15513.288</v>
      </c>
      <c r="G35" s="67">
        <f>SUM(G36:G39)</f>
        <v>0</v>
      </c>
      <c r="H35" s="67">
        <f>SUM(H36:H39)</f>
        <v>4071.7889999999998</v>
      </c>
      <c r="I35" s="67">
        <f>SUM(I36:I39)</f>
        <v>253.68</v>
      </c>
      <c r="J35" s="231">
        <f>SUM(J36:J39)</f>
        <v>11187.819</v>
      </c>
      <c r="K35" s="53"/>
    </row>
    <row r="36" spans="1:11" s="103" customFormat="1" ht="15" customHeight="1" hidden="1">
      <c r="A36" s="82"/>
      <c r="B36" s="65"/>
      <c r="C36" s="83"/>
      <c r="D36" s="214" t="s">
        <v>183</v>
      </c>
      <c r="E36" s="85"/>
      <c r="F36" s="85"/>
      <c r="G36" s="85"/>
      <c r="H36" s="85"/>
      <c r="I36" s="85"/>
      <c r="J36" s="232"/>
      <c r="K36" s="84"/>
    </row>
    <row r="37" spans="1:11" s="103" customFormat="1" ht="15" customHeight="1">
      <c r="A37" s="82"/>
      <c r="B37" s="65"/>
      <c r="C37" s="251" t="s">
        <v>788</v>
      </c>
      <c r="D37" s="243" t="s">
        <v>791</v>
      </c>
      <c r="E37" s="88" t="s">
        <v>385</v>
      </c>
      <c r="F37" s="67">
        <f>SUM(G37:J37)</f>
        <v>13805.015</v>
      </c>
      <c r="G37" s="70"/>
      <c r="H37" s="70">
        <v>2363.516</v>
      </c>
      <c r="I37" s="70">
        <v>253.68</v>
      </c>
      <c r="J37" s="71">
        <v>11187.819</v>
      </c>
      <c r="K37" s="84"/>
    </row>
    <row r="38" spans="1:11" s="103" customFormat="1" ht="15" customHeight="1">
      <c r="A38" s="82"/>
      <c r="B38" s="65"/>
      <c r="C38" s="251" t="s">
        <v>788</v>
      </c>
      <c r="D38" s="243" t="s">
        <v>792</v>
      </c>
      <c r="E38" s="88" t="s">
        <v>443</v>
      </c>
      <c r="F38" s="67">
        <f>SUM(G38:J38)</f>
        <v>1708.273</v>
      </c>
      <c r="G38" s="70"/>
      <c r="H38" s="70">
        <v>1708.273</v>
      </c>
      <c r="I38" s="70"/>
      <c r="J38" s="71"/>
      <c r="K38" s="84"/>
    </row>
    <row r="39" spans="1:11" s="103" customFormat="1" ht="15" customHeight="1">
      <c r="A39" s="82"/>
      <c r="B39" s="65"/>
      <c r="C39" s="83"/>
      <c r="D39" s="215"/>
      <c r="E39" s="81" t="s">
        <v>189</v>
      </c>
      <c r="F39" s="87"/>
      <c r="G39" s="87"/>
      <c r="H39" s="87"/>
      <c r="I39" s="87"/>
      <c r="J39" s="233"/>
      <c r="K39" s="84"/>
    </row>
    <row r="40" spans="1:11" ht="24" customHeight="1">
      <c r="A40" s="63"/>
      <c r="B40" s="64"/>
      <c r="C40" s="52"/>
      <c r="D40" s="213" t="s">
        <v>166</v>
      </c>
      <c r="E40" s="43" t="s">
        <v>141</v>
      </c>
      <c r="F40" s="67">
        <f>SUM(G40:J40)</f>
        <v>16994.582000000002</v>
      </c>
      <c r="G40" s="67">
        <f>SUM(G41:G43)</f>
        <v>0</v>
      </c>
      <c r="H40" s="67">
        <f>SUM(H41:H43)</f>
        <v>1269.687</v>
      </c>
      <c r="I40" s="67">
        <f>SUM(I41:I43)</f>
        <v>15724.895</v>
      </c>
      <c r="J40" s="231">
        <f>SUM(J41:J43)</f>
        <v>0</v>
      </c>
      <c r="K40" s="53"/>
    </row>
    <row r="41" spans="1:11" s="103" customFormat="1" ht="15" customHeight="1" hidden="1">
      <c r="A41" s="82"/>
      <c r="B41" s="65"/>
      <c r="C41" s="83"/>
      <c r="D41" s="214" t="s">
        <v>184</v>
      </c>
      <c r="E41" s="85"/>
      <c r="F41" s="85"/>
      <c r="G41" s="85"/>
      <c r="H41" s="85"/>
      <c r="I41" s="85"/>
      <c r="J41" s="232"/>
      <c r="K41" s="84"/>
    </row>
    <row r="42" spans="1:11" s="103" customFormat="1" ht="15" customHeight="1">
      <c r="A42" s="82"/>
      <c r="B42" s="65"/>
      <c r="C42" s="251" t="s">
        <v>788</v>
      </c>
      <c r="D42" s="243" t="s">
        <v>793</v>
      </c>
      <c r="E42" s="88" t="s">
        <v>715</v>
      </c>
      <c r="F42" s="67">
        <f>SUM(G42:J42)</f>
        <v>16994.582000000002</v>
      </c>
      <c r="G42" s="70"/>
      <c r="H42" s="70">
        <v>1269.687</v>
      </c>
      <c r="I42" s="70">
        <v>15724.895</v>
      </c>
      <c r="J42" s="71">
        <v>0</v>
      </c>
      <c r="K42" s="84"/>
    </row>
    <row r="43" spans="1:11" s="103" customFormat="1" ht="15" customHeight="1">
      <c r="A43" s="82"/>
      <c r="B43" s="65"/>
      <c r="C43" s="83"/>
      <c r="D43" s="215"/>
      <c r="E43" s="81" t="s">
        <v>188</v>
      </c>
      <c r="F43" s="87"/>
      <c r="G43" s="87"/>
      <c r="H43" s="87"/>
      <c r="I43" s="87"/>
      <c r="J43" s="233"/>
      <c r="K43" s="84"/>
    </row>
    <row r="44" spans="1:11" ht="24" customHeight="1">
      <c r="A44" s="63"/>
      <c r="B44" s="64"/>
      <c r="C44" s="52"/>
      <c r="D44" s="213" t="s">
        <v>167</v>
      </c>
      <c r="E44" s="43" t="s">
        <v>142</v>
      </c>
      <c r="F44" s="67">
        <f>SUM(G44:J44)</f>
        <v>0</v>
      </c>
      <c r="G44" s="67">
        <f>SUM(G45:G46)</f>
        <v>0</v>
      </c>
      <c r="H44" s="67">
        <f>SUM(H45:H46)</f>
        <v>0</v>
      </c>
      <c r="I44" s="67">
        <f>SUM(I45:I46)</f>
        <v>0</v>
      </c>
      <c r="J44" s="231">
        <f>SUM(J45:J46)</f>
        <v>0</v>
      </c>
      <c r="K44" s="53"/>
    </row>
    <row r="45" spans="1:11" s="103" customFormat="1" ht="15" customHeight="1" hidden="1">
      <c r="A45" s="82"/>
      <c r="B45" s="65"/>
      <c r="C45" s="83"/>
      <c r="D45" s="214" t="s">
        <v>185</v>
      </c>
      <c r="E45" s="85"/>
      <c r="F45" s="85"/>
      <c r="G45" s="85"/>
      <c r="H45" s="85"/>
      <c r="I45" s="85"/>
      <c r="J45" s="232"/>
      <c r="K45" s="84"/>
    </row>
    <row r="46" spans="1:11" s="103" customFormat="1" ht="15" customHeight="1">
      <c r="A46" s="82"/>
      <c r="B46" s="65"/>
      <c r="C46" s="83"/>
      <c r="D46" s="215"/>
      <c r="E46" s="81" t="s">
        <v>187</v>
      </c>
      <c r="F46" s="87"/>
      <c r="G46" s="87"/>
      <c r="H46" s="87"/>
      <c r="I46" s="87"/>
      <c r="J46" s="233"/>
      <c r="K46" s="84"/>
    </row>
    <row r="47" spans="3:11" ht="24" customHeight="1">
      <c r="C47" s="83"/>
      <c r="D47" s="213" t="s">
        <v>168</v>
      </c>
      <c r="E47" s="105" t="s">
        <v>199</v>
      </c>
      <c r="F47" s="69">
        <f>SUM(G47:J47)</f>
        <v>0</v>
      </c>
      <c r="G47" s="69">
        <f>SUM(G48:G49)</f>
        <v>0</v>
      </c>
      <c r="H47" s="69">
        <f>SUM(H48:H49)</f>
        <v>0</v>
      </c>
      <c r="I47" s="69">
        <f>SUM(I48:I49)</f>
        <v>0</v>
      </c>
      <c r="J47" s="231">
        <f>SUM(J48:J49)</f>
        <v>0</v>
      </c>
      <c r="K47" s="84"/>
    </row>
    <row r="48" spans="1:11" s="103" customFormat="1" ht="15" customHeight="1" hidden="1">
      <c r="A48" s="82"/>
      <c r="B48" s="65"/>
      <c r="C48" s="83"/>
      <c r="D48" s="214" t="s">
        <v>233</v>
      </c>
      <c r="E48" s="85"/>
      <c r="F48" s="85"/>
      <c r="G48" s="85"/>
      <c r="H48" s="85"/>
      <c r="I48" s="85"/>
      <c r="J48" s="232"/>
      <c r="K48" s="84"/>
    </row>
    <row r="49" spans="3:11" ht="15" customHeight="1">
      <c r="C49" s="83"/>
      <c r="D49" s="217"/>
      <c r="E49" s="81" t="s">
        <v>202</v>
      </c>
      <c r="F49" s="107"/>
      <c r="G49" s="107"/>
      <c r="H49" s="107"/>
      <c r="I49" s="107"/>
      <c r="J49" s="236"/>
      <c r="K49" s="84"/>
    </row>
    <row r="50" spans="1:11" ht="24" customHeight="1">
      <c r="A50" s="63"/>
      <c r="B50" s="64"/>
      <c r="C50" s="52"/>
      <c r="D50" s="213" t="s">
        <v>238</v>
      </c>
      <c r="E50" s="43" t="s">
        <v>240</v>
      </c>
      <c r="F50" s="67">
        <f>SUM(G50:J50)</f>
        <v>0</v>
      </c>
      <c r="G50" s="67">
        <f>SUM(G51:G52)</f>
        <v>0</v>
      </c>
      <c r="H50" s="67">
        <f>SUM(H51:H52)</f>
        <v>0</v>
      </c>
      <c r="I50" s="67">
        <f>SUM(I51:I52)</f>
        <v>0</v>
      </c>
      <c r="J50" s="231">
        <f>SUM(J51:J52)</f>
        <v>0</v>
      </c>
      <c r="K50" s="53"/>
    </row>
    <row r="51" spans="1:11" s="103" customFormat="1" ht="15" customHeight="1" hidden="1">
      <c r="A51" s="82"/>
      <c r="B51" s="65"/>
      <c r="C51" s="83"/>
      <c r="D51" s="214" t="s">
        <v>239</v>
      </c>
      <c r="E51" s="85"/>
      <c r="F51" s="85"/>
      <c r="G51" s="85"/>
      <c r="H51" s="85"/>
      <c r="I51" s="85"/>
      <c r="J51" s="232"/>
      <c r="K51" s="84"/>
    </row>
    <row r="52" spans="1:11" s="103" customFormat="1" ht="15" customHeight="1">
      <c r="A52" s="82"/>
      <c r="B52" s="65"/>
      <c r="C52" s="83"/>
      <c r="D52" s="215"/>
      <c r="E52" s="81" t="s">
        <v>188</v>
      </c>
      <c r="F52" s="87"/>
      <c r="G52" s="87"/>
      <c r="H52" s="87"/>
      <c r="I52" s="87"/>
      <c r="J52" s="233"/>
      <c r="K52" s="84"/>
    </row>
    <row r="53" spans="1:11" ht="30" customHeight="1">
      <c r="A53" s="63"/>
      <c r="B53" s="64"/>
      <c r="C53" s="52"/>
      <c r="D53" s="213" t="s">
        <v>169</v>
      </c>
      <c r="E53" s="44" t="s">
        <v>144</v>
      </c>
      <c r="F53" s="67">
        <f>SUM(G53:I53)</f>
        <v>27293.9144</v>
      </c>
      <c r="G53" s="69">
        <f>SUM(G30:J30)</f>
        <v>0</v>
      </c>
      <c r="H53" s="69">
        <f>SUM(G31:J31)</f>
        <v>15724.8954</v>
      </c>
      <c r="I53" s="69">
        <f>SUM(G32:J32)</f>
        <v>11569.019</v>
      </c>
      <c r="J53" s="237"/>
      <c r="K53" s="53"/>
    </row>
    <row r="54" spans="1:11" ht="30" customHeight="1">
      <c r="A54" s="63"/>
      <c r="B54" s="64"/>
      <c r="C54" s="52"/>
      <c r="D54" s="213" t="s">
        <v>170</v>
      </c>
      <c r="E54" s="44" t="s">
        <v>143</v>
      </c>
      <c r="F54" s="67">
        <f>SUM(G54:J54)</f>
        <v>0</v>
      </c>
      <c r="G54" s="70"/>
      <c r="H54" s="70"/>
      <c r="I54" s="70"/>
      <c r="J54" s="230"/>
      <c r="K54" s="53"/>
    </row>
    <row r="55" spans="1:11" ht="9" customHeight="1">
      <c r="A55" s="63"/>
      <c r="B55" s="64"/>
      <c r="C55" s="52"/>
      <c r="D55" s="216"/>
      <c r="E55" s="117"/>
      <c r="F55" s="118"/>
      <c r="G55" s="119"/>
      <c r="H55" s="119"/>
      <c r="I55" s="119"/>
      <c r="J55" s="235"/>
      <c r="K55" s="53"/>
    </row>
    <row r="56" spans="1:11" ht="30" customHeight="1">
      <c r="A56" s="63"/>
      <c r="B56" s="64"/>
      <c r="C56" s="52"/>
      <c r="D56" s="213" t="s">
        <v>171</v>
      </c>
      <c r="E56" s="44" t="s">
        <v>145</v>
      </c>
      <c r="F56" s="67">
        <f aca="true" t="shared" si="0" ref="F56:F62">SUM(G56:J56)</f>
        <v>929.4709899677013</v>
      </c>
      <c r="G56" s="69">
        <f>SUM(G57:G58)</f>
        <v>0</v>
      </c>
      <c r="H56" s="69">
        <f>SUM(H57:H58)</f>
        <v>240.08758996770246</v>
      </c>
      <c r="I56" s="69">
        <f>SUM(I57:I58)</f>
        <v>308.1833999999981</v>
      </c>
      <c r="J56" s="231">
        <f>SUM(J57:J58)</f>
        <v>381.2000000000007</v>
      </c>
      <c r="K56" s="53"/>
    </row>
    <row r="57" spans="1:11" ht="24" customHeight="1">
      <c r="A57" s="63"/>
      <c r="B57" s="64"/>
      <c r="C57" s="52"/>
      <c r="D57" s="213" t="s">
        <v>174</v>
      </c>
      <c r="E57" s="43" t="s">
        <v>146</v>
      </c>
      <c r="F57" s="67">
        <f t="shared" si="0"/>
        <v>0</v>
      </c>
      <c r="G57" s="70"/>
      <c r="H57" s="70"/>
      <c r="I57" s="70"/>
      <c r="J57" s="230"/>
      <c r="K57" s="53"/>
    </row>
    <row r="58" spans="1:11" ht="24" customHeight="1">
      <c r="A58" s="63"/>
      <c r="B58" s="64"/>
      <c r="C58" s="52"/>
      <c r="D58" s="213" t="s">
        <v>232</v>
      </c>
      <c r="E58" s="45" t="s">
        <v>147</v>
      </c>
      <c r="F58" s="67">
        <f t="shared" si="0"/>
        <v>929.4709899677013</v>
      </c>
      <c r="G58" s="70"/>
      <c r="H58" s="70">
        <f>'[1]Отпуск ЭЭ сет организациями'!$H$33</f>
        <v>240.08758996770246</v>
      </c>
      <c r="I58" s="70">
        <f>'[1]Отпуск ЭЭ сет организациями'!$I$33+0.000399999998080602</f>
        <v>308.1833999999981</v>
      </c>
      <c r="J58" s="230">
        <f>'[1]Отпуск ЭЭ сет организациями'!$J$33+0.000000000000738964445190504</f>
        <v>381.2000000000007</v>
      </c>
      <c r="K58" s="53"/>
    </row>
    <row r="59" spans="1:11" ht="9" customHeight="1">
      <c r="A59" s="63"/>
      <c r="B59" s="64"/>
      <c r="C59" s="52"/>
      <c r="D59" s="216"/>
      <c r="E59" s="117"/>
      <c r="F59" s="118"/>
      <c r="G59" s="119"/>
      <c r="H59" s="119"/>
      <c r="I59" s="119"/>
      <c r="J59" s="235"/>
      <c r="K59" s="53"/>
    </row>
    <row r="60" spans="1:11" ht="30" customHeight="1">
      <c r="A60" s="63"/>
      <c r="B60" s="64"/>
      <c r="C60" s="52"/>
      <c r="D60" s="213" t="s">
        <v>172</v>
      </c>
      <c r="E60" s="44" t="s">
        <v>148</v>
      </c>
      <c r="F60" s="67">
        <f t="shared" si="0"/>
        <v>0</v>
      </c>
      <c r="G60" s="70"/>
      <c r="H60" s="70"/>
      <c r="I60" s="70"/>
      <c r="J60" s="230"/>
      <c r="K60" s="53"/>
    </row>
    <row r="61" spans="1:11" ht="30" customHeight="1">
      <c r="A61" s="63"/>
      <c r="B61" s="64"/>
      <c r="C61" s="52"/>
      <c r="D61" s="213" t="s">
        <v>173</v>
      </c>
      <c r="E61" s="44" t="s">
        <v>149</v>
      </c>
      <c r="F61" s="67">
        <f t="shared" si="0"/>
        <v>0</v>
      </c>
      <c r="G61" s="70"/>
      <c r="H61" s="70"/>
      <c r="I61" s="70"/>
      <c r="J61" s="230"/>
      <c r="K61" s="53"/>
    </row>
    <row r="62" spans="1:11" ht="30" customHeight="1">
      <c r="A62" s="63"/>
      <c r="B62" s="64"/>
      <c r="C62" s="52"/>
      <c r="D62" s="218" t="s">
        <v>175</v>
      </c>
      <c r="E62" s="74" t="s">
        <v>2</v>
      </c>
      <c r="F62" s="113">
        <f t="shared" si="0"/>
        <v>1.00322982916623E-05</v>
      </c>
      <c r="G62" s="75">
        <f>G18-G34-G53-G54-G56+G60-G61</f>
        <v>0</v>
      </c>
      <c r="H62" s="75">
        <f>H18+H29-H34-H53-H54-H56+H60-H61</f>
        <v>1.00322982916623E-05</v>
      </c>
      <c r="I62" s="75">
        <f>I18+I29-I34-I53-I54-I56+I60-I61</f>
        <v>0</v>
      </c>
      <c r="J62" s="238">
        <f>J18+J29-J34-J54-J56+J60-J61</f>
        <v>0</v>
      </c>
      <c r="K62" s="53"/>
    </row>
    <row r="63" spans="1:11" ht="18" customHeight="1">
      <c r="A63" s="63"/>
      <c r="B63" s="64"/>
      <c r="C63" s="52"/>
      <c r="D63" s="313" t="s">
        <v>150</v>
      </c>
      <c r="E63" s="314"/>
      <c r="F63" s="314"/>
      <c r="G63" s="314"/>
      <c r="H63" s="314"/>
      <c r="I63" s="314"/>
      <c r="J63" s="315"/>
      <c r="K63" s="53"/>
    </row>
    <row r="64" spans="1:11" ht="30" customHeight="1">
      <c r="A64" s="63"/>
      <c r="B64" s="64"/>
      <c r="C64" s="52"/>
      <c r="D64" s="212" t="s">
        <v>131</v>
      </c>
      <c r="E64" s="73" t="s">
        <v>135</v>
      </c>
      <c r="F64" s="200">
        <f>SUM(G64:J64)</f>
        <v>15.870999999999999</v>
      </c>
      <c r="G64" s="77">
        <f>SUM(G65,G66,G70,G74)</f>
        <v>0</v>
      </c>
      <c r="H64" s="77">
        <f>SUM(H65,H66,H70,H74)</f>
        <v>10.113089159481909</v>
      </c>
      <c r="I64" s="77">
        <f>SUM(I65,I66,I70,I74)</f>
        <v>5.7579108405180905</v>
      </c>
      <c r="J64" s="229">
        <f>SUM(J65,J66,J70,J74)</f>
        <v>0</v>
      </c>
      <c r="K64" s="53"/>
    </row>
    <row r="65" spans="1:11" ht="24" customHeight="1">
      <c r="A65" s="63"/>
      <c r="B65" s="64"/>
      <c r="C65" s="52"/>
      <c r="D65" s="213" t="s">
        <v>158</v>
      </c>
      <c r="E65" s="43" t="s">
        <v>151</v>
      </c>
      <c r="F65" s="67">
        <f>SUM(G65:J65)</f>
        <v>0</v>
      </c>
      <c r="G65" s="70"/>
      <c r="H65" s="70"/>
      <c r="I65" s="70"/>
      <c r="J65" s="230"/>
      <c r="K65" s="53"/>
    </row>
    <row r="66" spans="1:11" ht="24" customHeight="1">
      <c r="A66" s="63"/>
      <c r="B66" s="64"/>
      <c r="C66" s="52"/>
      <c r="D66" s="213" t="s">
        <v>159</v>
      </c>
      <c r="E66" s="43" t="s">
        <v>137</v>
      </c>
      <c r="F66" s="67">
        <f>SUM(G66:J66)</f>
        <v>15.253342122419362</v>
      </c>
      <c r="G66" s="67">
        <f>SUM(G67:G69)</f>
        <v>0</v>
      </c>
      <c r="H66" s="67">
        <f>SUM(H67:H69)</f>
        <v>9.495431281901272</v>
      </c>
      <c r="I66" s="67">
        <f>SUM(I67:I69)</f>
        <v>5.7579108405180905</v>
      </c>
      <c r="J66" s="231">
        <f>SUM(J67:J69)</f>
        <v>0</v>
      </c>
      <c r="K66" s="53"/>
    </row>
    <row r="67" spans="1:11" s="103" customFormat="1" ht="15" customHeight="1" hidden="1">
      <c r="A67" s="82"/>
      <c r="B67" s="65"/>
      <c r="C67" s="83"/>
      <c r="D67" s="214" t="s">
        <v>181</v>
      </c>
      <c r="E67" s="85"/>
      <c r="F67" s="85"/>
      <c r="G67" s="85"/>
      <c r="H67" s="85"/>
      <c r="I67" s="85"/>
      <c r="J67" s="232"/>
      <c r="K67" s="84"/>
    </row>
    <row r="68" spans="1:11" s="103" customFormat="1" ht="15" customHeight="1">
      <c r="A68" s="82"/>
      <c r="B68" s="65"/>
      <c r="C68" s="252" t="s">
        <v>788</v>
      </c>
      <c r="D68" s="243" t="s">
        <v>789</v>
      </c>
      <c r="E68" s="253" t="str">
        <f>IF('46 - передача'!$E$22="","",'46 - передача'!$E$22)</f>
        <v>ПАО "Кубаньэнерго"</v>
      </c>
      <c r="F68" s="67">
        <f>SUM(G68:J68)</f>
        <v>15.253342122419362</v>
      </c>
      <c r="G68" s="70">
        <f>G22*0.005</f>
        <v>0</v>
      </c>
      <c r="H68" s="70">
        <f>H22*(15.871/$F$18)</f>
        <v>9.495431281901272</v>
      </c>
      <c r="I68" s="70">
        <f>I22*(15.871/$F$18)</f>
        <v>5.7579108405180905</v>
      </c>
      <c r="J68" s="70">
        <f>J22*(15.871/$F$18)</f>
        <v>0</v>
      </c>
      <c r="K68" s="84"/>
    </row>
    <row r="69" spans="1:11" s="103" customFormat="1" ht="15" customHeight="1">
      <c r="A69" s="82"/>
      <c r="B69" s="65"/>
      <c r="C69" s="83"/>
      <c r="D69" s="215"/>
      <c r="E69" s="120" t="s">
        <v>188</v>
      </c>
      <c r="F69" s="87"/>
      <c r="G69" s="87"/>
      <c r="H69" s="87"/>
      <c r="I69" s="87"/>
      <c r="J69" s="233"/>
      <c r="K69" s="84"/>
    </row>
    <row r="70" spans="1:11" ht="24" customHeight="1">
      <c r="A70" s="63"/>
      <c r="B70" s="64"/>
      <c r="C70" s="52"/>
      <c r="D70" s="213" t="s">
        <v>160</v>
      </c>
      <c r="E70" s="43" t="s">
        <v>138</v>
      </c>
      <c r="F70" s="67">
        <f>SUM(G70:J70)</f>
        <v>0.6176578775806366</v>
      </c>
      <c r="G70" s="67">
        <f>SUM(G71:G73)</f>
        <v>0</v>
      </c>
      <c r="H70" s="67">
        <f>SUM(H71:H73)</f>
        <v>0.6176578775806366</v>
      </c>
      <c r="I70" s="67">
        <f>SUM(I71:I73)</f>
        <v>0</v>
      </c>
      <c r="J70" s="231">
        <f>SUM(J71:J73)</f>
        <v>0</v>
      </c>
      <c r="K70" s="53"/>
    </row>
    <row r="71" spans="1:11" s="103" customFormat="1" ht="15" customHeight="1" hidden="1">
      <c r="A71" s="82"/>
      <c r="B71" s="65"/>
      <c r="C71" s="83"/>
      <c r="D71" s="214" t="s">
        <v>182</v>
      </c>
      <c r="E71" s="85"/>
      <c r="F71" s="85"/>
      <c r="G71" s="85"/>
      <c r="H71" s="85"/>
      <c r="I71" s="85"/>
      <c r="J71" s="232"/>
      <c r="K71" s="84"/>
    </row>
    <row r="72" spans="1:11" s="103" customFormat="1" ht="15" customHeight="1">
      <c r="A72" s="82"/>
      <c r="B72" s="65"/>
      <c r="C72" s="252" t="s">
        <v>788</v>
      </c>
      <c r="D72" s="243" t="s">
        <v>790</v>
      </c>
      <c r="E72" s="253" t="str">
        <f>IF('46 - передача'!$E$26="","",'46 - передача'!$E$26)</f>
        <v>ЗАО "Тбилисский сахарный завод"</v>
      </c>
      <c r="F72" s="67">
        <f>SUM(G72:J72)</f>
        <v>0.6176578775806366</v>
      </c>
      <c r="G72" s="70">
        <f>G26*0.005</f>
        <v>0</v>
      </c>
      <c r="H72" s="70">
        <f>H26*(15.871/$F$18)</f>
        <v>0.6176578775806366</v>
      </c>
      <c r="I72" s="70">
        <f>I26*(15.871/$F$18)</f>
        <v>0</v>
      </c>
      <c r="J72" s="70">
        <f>J26*(15.871/$F$18)</f>
        <v>0</v>
      </c>
      <c r="K72" s="84"/>
    </row>
    <row r="73" spans="1:11" s="103" customFormat="1" ht="15" customHeight="1">
      <c r="A73" s="82"/>
      <c r="B73" s="65"/>
      <c r="C73" s="83"/>
      <c r="D73" s="215"/>
      <c r="E73" s="120" t="s">
        <v>187</v>
      </c>
      <c r="F73" s="87"/>
      <c r="G73" s="87"/>
      <c r="H73" s="87"/>
      <c r="I73" s="87"/>
      <c r="J73" s="233"/>
      <c r="K73" s="84"/>
    </row>
    <row r="74" spans="1:11" ht="24" customHeight="1">
      <c r="A74" s="63"/>
      <c r="B74" s="64"/>
      <c r="C74" s="52"/>
      <c r="D74" s="213" t="s">
        <v>241</v>
      </c>
      <c r="E74" s="43" t="s">
        <v>242</v>
      </c>
      <c r="F74" s="67">
        <f>SUM(G74:J74)</f>
        <v>0</v>
      </c>
      <c r="G74" s="70"/>
      <c r="H74" s="70"/>
      <c r="I74" s="70"/>
      <c r="J74" s="230"/>
      <c r="K74" s="53"/>
    </row>
    <row r="75" spans="1:11" ht="30" customHeight="1">
      <c r="A75" s="63"/>
      <c r="B75" s="64"/>
      <c r="C75" s="52"/>
      <c r="D75" s="213" t="s">
        <v>130</v>
      </c>
      <c r="E75" s="44" t="s">
        <v>139</v>
      </c>
      <c r="F75" s="67">
        <f>SUM(H75:J75)</f>
        <v>12.955028793778787</v>
      </c>
      <c r="G75" s="80"/>
      <c r="H75" s="69">
        <f>H76</f>
        <v>0</v>
      </c>
      <c r="I75" s="69">
        <f>I76+I77</f>
        <v>7.4638056564784865</v>
      </c>
      <c r="J75" s="231">
        <f>J76+J77+J78</f>
        <v>5.4912231373003015</v>
      </c>
      <c r="K75" s="53"/>
    </row>
    <row r="76" spans="1:11" ht="24" customHeight="1">
      <c r="A76" s="63"/>
      <c r="B76" s="64"/>
      <c r="C76" s="52"/>
      <c r="D76" s="213" t="s">
        <v>161</v>
      </c>
      <c r="E76" s="43" t="s">
        <v>0</v>
      </c>
      <c r="F76" s="67">
        <f>SUM(H76:J76)</f>
        <v>0</v>
      </c>
      <c r="G76" s="80"/>
      <c r="H76" s="70">
        <f>H30*(15.871/$F$18)</f>
        <v>0</v>
      </c>
      <c r="I76" s="70">
        <f aca="true" t="shared" si="1" ref="I76:J78">I30*(15.871/$F$18)</f>
        <v>0</v>
      </c>
      <c r="J76" s="70">
        <f t="shared" si="1"/>
        <v>0</v>
      </c>
      <c r="K76" s="53"/>
    </row>
    <row r="77" spans="1:11" ht="24" customHeight="1">
      <c r="A77" s="63"/>
      <c r="B77" s="64"/>
      <c r="C77" s="52"/>
      <c r="D77" s="213" t="s">
        <v>162</v>
      </c>
      <c r="E77" s="43" t="s">
        <v>156</v>
      </c>
      <c r="F77" s="67">
        <f>SUM(I77:J77)</f>
        <v>7.4638056564784865</v>
      </c>
      <c r="G77" s="80"/>
      <c r="H77" s="80"/>
      <c r="I77" s="70">
        <f t="shared" si="1"/>
        <v>7.4638056564784865</v>
      </c>
      <c r="J77" s="70">
        <f t="shared" si="1"/>
        <v>0</v>
      </c>
      <c r="K77" s="53"/>
    </row>
    <row r="78" spans="1:11" ht="24" customHeight="1">
      <c r="A78" s="63"/>
      <c r="B78" s="64"/>
      <c r="C78" s="52"/>
      <c r="D78" s="213" t="s">
        <v>163</v>
      </c>
      <c r="E78" s="43" t="s">
        <v>157</v>
      </c>
      <c r="F78" s="67">
        <f>SUM(J78)</f>
        <v>5.4912231373003015</v>
      </c>
      <c r="G78" s="80"/>
      <c r="H78" s="80"/>
      <c r="I78" s="80"/>
      <c r="J78" s="70">
        <f t="shared" si="1"/>
        <v>5.4912231373003015</v>
      </c>
      <c r="K78" s="53"/>
    </row>
    <row r="79" spans="1:11" ht="9" customHeight="1">
      <c r="A79" s="63"/>
      <c r="B79" s="64"/>
      <c r="C79" s="52"/>
      <c r="D79" s="216"/>
      <c r="E79" s="117"/>
      <c r="F79" s="118"/>
      <c r="G79" s="119"/>
      <c r="H79" s="119"/>
      <c r="I79" s="119"/>
      <c r="J79" s="235"/>
      <c r="K79" s="53"/>
    </row>
    <row r="80" spans="1:11" ht="30" customHeight="1">
      <c r="A80" s="63"/>
      <c r="B80" s="64"/>
      <c r="C80" s="52"/>
      <c r="D80" s="213" t="s">
        <v>164</v>
      </c>
      <c r="E80" s="44" t="s">
        <v>140</v>
      </c>
      <c r="F80" s="67">
        <f>SUM(G80:J80)</f>
        <v>15.42982753233877</v>
      </c>
      <c r="G80" s="69">
        <f>SUM(G81,G86,G90,G93,G96)</f>
        <v>0</v>
      </c>
      <c r="H80" s="69">
        <f>SUM(H81,H86,H90,H93,H96)</f>
        <v>2.5353261671135874</v>
      </c>
      <c r="I80" s="69">
        <f>SUM(I81,I86,I90,I93,I96)</f>
        <v>7.58421442138596</v>
      </c>
      <c r="J80" s="231">
        <f>SUM(J81,J86,J90,J93,J96)</f>
        <v>5.310286943839224</v>
      </c>
      <c r="K80" s="53"/>
    </row>
    <row r="81" spans="1:11" ht="24" customHeight="1">
      <c r="A81" s="63"/>
      <c r="B81" s="64"/>
      <c r="C81" s="52"/>
      <c r="D81" s="213" t="s">
        <v>165</v>
      </c>
      <c r="E81" s="43" t="s">
        <v>230</v>
      </c>
      <c r="F81" s="67">
        <f>SUM(G81:J81)</f>
        <v>7.363366418639568</v>
      </c>
      <c r="G81" s="67">
        <f>SUM(G82:G85)</f>
        <v>0</v>
      </c>
      <c r="H81" s="67">
        <f>SUM(H82:H85)</f>
        <v>1.9326705200332768</v>
      </c>
      <c r="I81" s="67">
        <f>SUM(I82:I85)</f>
        <v>0.12040895476706716</v>
      </c>
      <c r="J81" s="231">
        <f>SUM(J82:J85)</f>
        <v>5.310286943839224</v>
      </c>
      <c r="K81" s="53"/>
    </row>
    <row r="82" spans="1:11" s="103" customFormat="1" ht="15" customHeight="1" hidden="1">
      <c r="A82" s="82"/>
      <c r="B82" s="65"/>
      <c r="C82" s="83"/>
      <c r="D82" s="214" t="s">
        <v>183</v>
      </c>
      <c r="E82" s="85"/>
      <c r="F82" s="85"/>
      <c r="G82" s="85"/>
      <c r="H82" s="85"/>
      <c r="I82" s="85"/>
      <c r="J82" s="232"/>
      <c r="K82" s="84"/>
    </row>
    <row r="83" spans="1:11" s="103" customFormat="1" ht="15" customHeight="1">
      <c r="A83" s="82"/>
      <c r="B83" s="65"/>
      <c r="C83" s="252" t="s">
        <v>788</v>
      </c>
      <c r="D83" s="243" t="s">
        <v>791</v>
      </c>
      <c r="E83" s="253" t="str">
        <f>IF('46 - передача'!$E$37="","",'46 - передача'!$E$37)</f>
        <v>ОАО "Кубаньэнергосбыт"</v>
      </c>
      <c r="F83" s="67">
        <f>SUM(G83:J83)</f>
        <v>6.552536371387904</v>
      </c>
      <c r="G83" s="70">
        <f>G37*0.005</f>
        <v>0</v>
      </c>
      <c r="H83" s="70">
        <f aca="true" t="shared" si="2" ref="H83:J84">H37*(15.871/$F$18)</f>
        <v>1.1218404727816127</v>
      </c>
      <c r="I83" s="70">
        <f t="shared" si="2"/>
        <v>0.12040895476706716</v>
      </c>
      <c r="J83" s="70">
        <f t="shared" si="2"/>
        <v>5.310286943839224</v>
      </c>
      <c r="K83" s="84"/>
    </row>
    <row r="84" spans="1:11" s="103" customFormat="1" ht="15" customHeight="1">
      <c r="A84" s="82"/>
      <c r="B84" s="65"/>
      <c r="C84" s="252" t="s">
        <v>788</v>
      </c>
      <c r="D84" s="243" t="s">
        <v>792</v>
      </c>
      <c r="E84" s="253" t="str">
        <f>IF('46 - передача'!$E$38="","",'46 - передача'!$E$38)</f>
        <v>ООО "Южная энергосбытовая компания"</v>
      </c>
      <c r="F84" s="67">
        <f>SUM(G84:J84)</f>
        <v>0.810830047251664</v>
      </c>
      <c r="G84" s="70">
        <f>G38*0.005</f>
        <v>0</v>
      </c>
      <c r="H84" s="70">
        <f t="shared" si="2"/>
        <v>0.810830047251664</v>
      </c>
      <c r="I84" s="70">
        <f t="shared" si="2"/>
        <v>0</v>
      </c>
      <c r="J84" s="70">
        <f t="shared" si="2"/>
        <v>0</v>
      </c>
      <c r="K84" s="84"/>
    </row>
    <row r="85" spans="1:11" s="103" customFormat="1" ht="15" customHeight="1">
      <c r="A85" s="82"/>
      <c r="B85" s="65"/>
      <c r="C85" s="83"/>
      <c r="D85" s="215"/>
      <c r="E85" s="120" t="s">
        <v>189</v>
      </c>
      <c r="F85" s="87"/>
      <c r="G85" s="87"/>
      <c r="H85" s="87"/>
      <c r="I85" s="87"/>
      <c r="J85" s="233"/>
      <c r="K85" s="84"/>
    </row>
    <row r="86" spans="1:11" ht="24" customHeight="1">
      <c r="A86" s="63"/>
      <c r="B86" s="64"/>
      <c r="C86" s="52"/>
      <c r="D86" s="213" t="s">
        <v>166</v>
      </c>
      <c r="E86" s="43" t="s">
        <v>141</v>
      </c>
      <c r="F86" s="67">
        <f>SUM(G86:J86)</f>
        <v>8.066461113699203</v>
      </c>
      <c r="G86" s="67">
        <f>SUM(G87:G89)</f>
        <v>0</v>
      </c>
      <c r="H86" s="67">
        <f>SUM(H87:H89)</f>
        <v>0.6026556470803106</v>
      </c>
      <c r="I86" s="67">
        <f>SUM(I87:I89)</f>
        <v>7.463805466618893</v>
      </c>
      <c r="J86" s="231">
        <f>SUM(J87:J89)</f>
        <v>0</v>
      </c>
      <c r="K86" s="53"/>
    </row>
    <row r="87" spans="1:11" s="103" customFormat="1" ht="15" customHeight="1" hidden="1">
      <c r="A87" s="82"/>
      <c r="B87" s="65"/>
      <c r="C87" s="83"/>
      <c r="D87" s="214" t="s">
        <v>184</v>
      </c>
      <c r="E87" s="85"/>
      <c r="F87" s="85"/>
      <c r="G87" s="85"/>
      <c r="H87" s="85"/>
      <c r="I87" s="85"/>
      <c r="J87" s="232"/>
      <c r="K87" s="84"/>
    </row>
    <row r="88" spans="1:11" s="103" customFormat="1" ht="15" customHeight="1">
      <c r="A88" s="82"/>
      <c r="B88" s="65"/>
      <c r="C88" s="252" t="s">
        <v>788</v>
      </c>
      <c r="D88" s="243" t="s">
        <v>793</v>
      </c>
      <c r="E88" s="253" t="str">
        <f>IF('46 - передача'!$E$42="","",'46 - передача'!$E$42)</f>
        <v>ПАО "Кубаньэнерго"</v>
      </c>
      <c r="F88" s="67">
        <f>SUM(G88:J88)</f>
        <v>8.066461113699203</v>
      </c>
      <c r="G88" s="70">
        <f>G42*0.005</f>
        <v>0</v>
      </c>
      <c r="H88" s="70">
        <f>H42*(15.871/$F$18)</f>
        <v>0.6026556470803106</v>
      </c>
      <c r="I88" s="70">
        <f>I42*(15.871/$F$18)</f>
        <v>7.463805466618893</v>
      </c>
      <c r="J88" s="70">
        <f>J42*(15.871/$F$18)</f>
        <v>0</v>
      </c>
      <c r="K88" s="84"/>
    </row>
    <row r="89" spans="1:11" s="103" customFormat="1" ht="15" customHeight="1">
      <c r="A89" s="82"/>
      <c r="B89" s="65"/>
      <c r="C89" s="83"/>
      <c r="D89" s="215"/>
      <c r="E89" s="120" t="s">
        <v>188</v>
      </c>
      <c r="F89" s="87"/>
      <c r="G89" s="87"/>
      <c r="H89" s="87"/>
      <c r="I89" s="87"/>
      <c r="J89" s="233"/>
      <c r="K89" s="84"/>
    </row>
    <row r="90" spans="1:11" ht="24" customHeight="1">
      <c r="A90" s="63"/>
      <c r="B90" s="64"/>
      <c r="C90" s="52"/>
      <c r="D90" s="213" t="s">
        <v>167</v>
      </c>
      <c r="E90" s="43" t="s">
        <v>142</v>
      </c>
      <c r="F90" s="67">
        <f>SUM(G90:J90)</f>
        <v>0</v>
      </c>
      <c r="G90" s="67">
        <f>SUM(G91:G92)</f>
        <v>0</v>
      </c>
      <c r="H90" s="67">
        <f>SUM(H91:H92)</f>
        <v>0</v>
      </c>
      <c r="I90" s="67">
        <f>SUM(I91:I92)</f>
        <v>0</v>
      </c>
      <c r="J90" s="231">
        <f>SUM(J91:J92)</f>
        <v>0</v>
      </c>
      <c r="K90" s="53"/>
    </row>
    <row r="91" spans="1:11" s="103" customFormat="1" ht="15" customHeight="1" hidden="1">
      <c r="A91" s="82"/>
      <c r="B91" s="65"/>
      <c r="C91" s="83"/>
      <c r="D91" s="214" t="s">
        <v>185</v>
      </c>
      <c r="E91" s="85"/>
      <c r="F91" s="85"/>
      <c r="G91" s="85"/>
      <c r="H91" s="85"/>
      <c r="I91" s="85"/>
      <c r="J91" s="232"/>
      <c r="K91" s="84"/>
    </row>
    <row r="92" spans="1:11" s="103" customFormat="1" ht="15" customHeight="1">
      <c r="A92" s="82"/>
      <c r="B92" s="65"/>
      <c r="C92" s="83"/>
      <c r="D92" s="215"/>
      <c r="E92" s="120" t="s">
        <v>187</v>
      </c>
      <c r="F92" s="87"/>
      <c r="G92" s="87"/>
      <c r="H92" s="87"/>
      <c r="I92" s="87"/>
      <c r="J92" s="233"/>
      <c r="K92" s="84"/>
    </row>
    <row r="93" spans="3:11" ht="24" customHeight="1">
      <c r="C93" s="83"/>
      <c r="D93" s="213" t="s">
        <v>168</v>
      </c>
      <c r="E93" s="105" t="s">
        <v>199</v>
      </c>
      <c r="F93" s="69">
        <f>SUM(G93:J93)</f>
        <v>0</v>
      </c>
      <c r="G93" s="69">
        <f>SUM(G94:G95)</f>
        <v>0</v>
      </c>
      <c r="H93" s="69">
        <f>SUM(H94:H95)</f>
        <v>0</v>
      </c>
      <c r="I93" s="69">
        <f>SUM(I94:I95)</f>
        <v>0</v>
      </c>
      <c r="J93" s="231">
        <f>SUM(J94:J95)</f>
        <v>0</v>
      </c>
      <c r="K93" s="84"/>
    </row>
    <row r="94" spans="1:11" s="103" customFormat="1" ht="15" customHeight="1" hidden="1">
      <c r="A94" s="82"/>
      <c r="B94" s="65"/>
      <c r="C94" s="83"/>
      <c r="D94" s="214" t="s">
        <v>233</v>
      </c>
      <c r="E94" s="85"/>
      <c r="F94" s="85"/>
      <c r="G94" s="85"/>
      <c r="H94" s="85"/>
      <c r="I94" s="85"/>
      <c r="J94" s="232"/>
      <c r="K94" s="84"/>
    </row>
    <row r="95" spans="3:11" ht="15" customHeight="1">
      <c r="C95" s="83"/>
      <c r="D95" s="217"/>
      <c r="E95" s="120" t="s">
        <v>202</v>
      </c>
      <c r="F95" s="107"/>
      <c r="G95" s="107"/>
      <c r="H95" s="107"/>
      <c r="I95" s="107"/>
      <c r="J95" s="236"/>
      <c r="K95" s="84"/>
    </row>
    <row r="96" spans="1:11" ht="24" customHeight="1">
      <c r="A96" s="63"/>
      <c r="B96" s="64"/>
      <c r="C96" s="52"/>
      <c r="D96" s="213" t="s">
        <v>238</v>
      </c>
      <c r="E96" s="43" t="s">
        <v>240</v>
      </c>
      <c r="F96" s="67">
        <f>SUM(G96:J96)</f>
        <v>0</v>
      </c>
      <c r="G96" s="67">
        <f>SUM(G97:G98)</f>
        <v>0</v>
      </c>
      <c r="H96" s="67">
        <f>SUM(H97:H98)</f>
        <v>0</v>
      </c>
      <c r="I96" s="67">
        <f>SUM(I97:I98)</f>
        <v>0</v>
      </c>
      <c r="J96" s="231">
        <f>SUM(J97:J98)</f>
        <v>0</v>
      </c>
      <c r="K96" s="53"/>
    </row>
    <row r="97" spans="1:11" s="103" customFormat="1" ht="15" customHeight="1" hidden="1">
      <c r="A97" s="82"/>
      <c r="B97" s="65"/>
      <c r="C97" s="83"/>
      <c r="D97" s="214" t="s">
        <v>239</v>
      </c>
      <c r="E97" s="85"/>
      <c r="F97" s="85"/>
      <c r="G97" s="85"/>
      <c r="H97" s="85"/>
      <c r="I97" s="85"/>
      <c r="J97" s="232"/>
      <c r="K97" s="84"/>
    </row>
    <row r="98" spans="1:11" s="103" customFormat="1" ht="15" customHeight="1">
      <c r="A98" s="82"/>
      <c r="B98" s="65"/>
      <c r="C98" s="83"/>
      <c r="D98" s="215"/>
      <c r="E98" s="120" t="s">
        <v>188</v>
      </c>
      <c r="F98" s="87"/>
      <c r="G98" s="87"/>
      <c r="H98" s="87"/>
      <c r="I98" s="87"/>
      <c r="J98" s="233"/>
      <c r="K98" s="84"/>
    </row>
    <row r="99" spans="1:11" ht="30" customHeight="1">
      <c r="A99" s="63"/>
      <c r="B99" s="64"/>
      <c r="C99" s="52"/>
      <c r="D99" s="213" t="s">
        <v>169</v>
      </c>
      <c r="E99" s="44" t="s">
        <v>144</v>
      </c>
      <c r="F99" s="67">
        <f>SUM(G99:I99)</f>
        <v>12.955028793778787</v>
      </c>
      <c r="G99" s="69">
        <f>SUM(G76:J76)</f>
        <v>0</v>
      </c>
      <c r="H99" s="69">
        <f>SUM(G77:J77)</f>
        <v>7.4638056564784865</v>
      </c>
      <c r="I99" s="69">
        <f>SUM(G78:J78)</f>
        <v>5.4912231373003015</v>
      </c>
      <c r="J99" s="237"/>
      <c r="K99" s="53"/>
    </row>
    <row r="100" spans="1:11" ht="30" customHeight="1">
      <c r="A100" s="63"/>
      <c r="B100" s="64"/>
      <c r="C100" s="52"/>
      <c r="D100" s="213" t="s">
        <v>170</v>
      </c>
      <c r="E100" s="44" t="s">
        <v>143</v>
      </c>
      <c r="F100" s="67">
        <f aca="true" t="shared" si="3" ref="F100:F108">SUM(G100:J100)</f>
        <v>0</v>
      </c>
      <c r="G100" s="70"/>
      <c r="H100" s="70"/>
      <c r="I100" s="70"/>
      <c r="J100" s="230"/>
      <c r="K100" s="53"/>
    </row>
    <row r="101" spans="1:11" ht="9" customHeight="1">
      <c r="A101" s="63"/>
      <c r="B101" s="64"/>
      <c r="C101" s="52"/>
      <c r="D101" s="216"/>
      <c r="E101" s="117"/>
      <c r="F101" s="118"/>
      <c r="G101" s="119"/>
      <c r="H101" s="119"/>
      <c r="I101" s="119"/>
      <c r="J101" s="235"/>
      <c r="K101" s="53"/>
    </row>
    <row r="102" spans="1:11" ht="30" customHeight="1">
      <c r="A102" s="63"/>
      <c r="B102" s="64"/>
      <c r="C102" s="52"/>
      <c r="D102" s="213" t="s">
        <v>171</v>
      </c>
      <c r="E102" s="44" t="s">
        <v>145</v>
      </c>
      <c r="F102" s="67">
        <f>SUM(G102:J102)</f>
        <v>0.44117246289940903</v>
      </c>
      <c r="G102" s="69">
        <f>SUM(G103:G104)</f>
        <v>0</v>
      </c>
      <c r="H102" s="69">
        <f>SUM(H103:H104)</f>
        <v>0.1139573311280166</v>
      </c>
      <c r="I102" s="69">
        <f>SUM(I103:I104)</f>
        <v>0.1462789383103151</v>
      </c>
      <c r="J102" s="231">
        <f>SUM(J103:J104)</f>
        <v>0.1809361934610773</v>
      </c>
      <c r="K102" s="53"/>
    </row>
    <row r="103" spans="1:11" ht="24" customHeight="1">
      <c r="A103" s="63"/>
      <c r="B103" s="64"/>
      <c r="C103" s="52"/>
      <c r="D103" s="213" t="s">
        <v>174</v>
      </c>
      <c r="E103" s="43" t="s">
        <v>146</v>
      </c>
      <c r="F103" s="67">
        <f t="shared" si="3"/>
        <v>0</v>
      </c>
      <c r="G103" s="70"/>
      <c r="H103" s="70"/>
      <c r="I103" s="70"/>
      <c r="J103" s="70"/>
      <c r="K103" s="53"/>
    </row>
    <row r="104" spans="1:11" ht="24" customHeight="1">
      <c r="A104" s="63"/>
      <c r="B104" s="64"/>
      <c r="C104" s="52"/>
      <c r="D104" s="213" t="s">
        <v>232</v>
      </c>
      <c r="E104" s="45" t="s">
        <v>147</v>
      </c>
      <c r="F104" s="67">
        <f t="shared" si="3"/>
        <v>0.44117246289940903</v>
      </c>
      <c r="G104" s="70">
        <f>G58*0.005</f>
        <v>0</v>
      </c>
      <c r="H104" s="70">
        <f>H58*(15.871/$F$18)</f>
        <v>0.1139573311280166</v>
      </c>
      <c r="I104" s="70">
        <f>I58*(15.871/$F$18)</f>
        <v>0.1462789383103151</v>
      </c>
      <c r="J104" s="70">
        <f>J58*(15.871/$F$18)</f>
        <v>0.1809361934610773</v>
      </c>
      <c r="K104" s="53"/>
    </row>
    <row r="105" spans="1:11" ht="9" customHeight="1">
      <c r="A105" s="63"/>
      <c r="B105" s="64"/>
      <c r="C105" s="52"/>
      <c r="D105" s="216"/>
      <c r="E105" s="117"/>
      <c r="F105" s="118"/>
      <c r="G105" s="119"/>
      <c r="H105" s="119"/>
      <c r="I105" s="119"/>
      <c r="J105" s="235"/>
      <c r="K105" s="53"/>
    </row>
    <row r="106" spans="1:11" ht="30" customHeight="1">
      <c r="A106" s="63"/>
      <c r="B106" s="64"/>
      <c r="C106" s="52"/>
      <c r="D106" s="213" t="s">
        <v>172</v>
      </c>
      <c r="E106" s="44" t="s">
        <v>148</v>
      </c>
      <c r="F106" s="67">
        <f t="shared" si="3"/>
        <v>-5.134781488891349E-16</v>
      </c>
      <c r="G106" s="70">
        <v>0</v>
      </c>
      <c r="H106" s="70">
        <v>-1.99999999988959E-05</v>
      </c>
      <c r="I106" s="70">
        <v>4.999999998978044E-06</v>
      </c>
      <c r="J106" s="230">
        <v>1.4999999999404379E-05</v>
      </c>
      <c r="K106" s="53"/>
    </row>
    <row r="107" spans="1:11" ht="30" customHeight="1">
      <c r="A107" s="63"/>
      <c r="B107" s="64"/>
      <c r="C107" s="52"/>
      <c r="D107" s="213" t="s">
        <v>173</v>
      </c>
      <c r="E107" s="44" t="s">
        <v>149</v>
      </c>
      <c r="F107" s="67">
        <f t="shared" si="3"/>
        <v>0</v>
      </c>
      <c r="G107" s="70"/>
      <c r="H107" s="70"/>
      <c r="I107" s="70"/>
      <c r="J107" s="230"/>
      <c r="K107" s="53"/>
    </row>
    <row r="108" spans="1:11" ht="30" customHeight="1">
      <c r="A108" s="63"/>
      <c r="B108" s="64"/>
      <c r="C108" s="52"/>
      <c r="D108" s="218" t="s">
        <v>175</v>
      </c>
      <c r="E108" s="74" t="s">
        <v>2</v>
      </c>
      <c r="F108" s="113">
        <f t="shared" si="3"/>
        <v>4.761819216714258E-09</v>
      </c>
      <c r="G108" s="75">
        <f>G64-G80-G99-G100-G102+G106-G107</f>
        <v>0</v>
      </c>
      <c r="H108" s="75">
        <f>H64+H75-H80-H99-H100-H102+H106-H107</f>
        <v>-1.99952381803592E-05</v>
      </c>
      <c r="I108" s="75">
        <f>I64+I75-I80-I99-I100-I102+I106-I107</f>
        <v>5.000000000116023E-06</v>
      </c>
      <c r="J108" s="238">
        <f>J64+J75-J80-J100-J102+J106-J107</f>
        <v>1.499999999945989E-05</v>
      </c>
      <c r="K108" s="53"/>
    </row>
    <row r="109" spans="1:11" ht="18" customHeight="1">
      <c r="A109" s="63"/>
      <c r="B109" s="64"/>
      <c r="C109" s="52"/>
      <c r="D109" s="310" t="s">
        <v>177</v>
      </c>
      <c r="E109" s="311"/>
      <c r="F109" s="311"/>
      <c r="G109" s="311"/>
      <c r="H109" s="311"/>
      <c r="I109" s="311"/>
      <c r="J109" s="312"/>
      <c r="K109" s="53"/>
    </row>
    <row r="110" spans="1:11" ht="30" customHeight="1">
      <c r="A110" s="63"/>
      <c r="B110" s="64"/>
      <c r="C110" s="52"/>
      <c r="D110" s="212" t="s">
        <v>131</v>
      </c>
      <c r="E110" s="76" t="s">
        <v>152</v>
      </c>
      <c r="F110" s="77">
        <f>SUM(G110:J110)</f>
        <v>0</v>
      </c>
      <c r="G110" s="208"/>
      <c r="H110" s="208"/>
      <c r="I110" s="208"/>
      <c r="J110" s="239"/>
      <c r="K110" s="53"/>
    </row>
    <row r="111" spans="1:11" ht="30" customHeight="1">
      <c r="A111" s="63"/>
      <c r="B111" s="64"/>
      <c r="C111" s="52"/>
      <c r="D111" s="218" t="s">
        <v>130</v>
      </c>
      <c r="E111" s="78" t="s">
        <v>153</v>
      </c>
      <c r="F111" s="75">
        <f>SUM(G111:J111)</f>
        <v>0</v>
      </c>
      <c r="G111" s="206"/>
      <c r="H111" s="206"/>
      <c r="I111" s="206"/>
      <c r="J111" s="234"/>
      <c r="K111" s="53"/>
    </row>
    <row r="112" spans="1:11" ht="18" customHeight="1">
      <c r="A112" s="63"/>
      <c r="B112" s="64"/>
      <c r="C112" s="52"/>
      <c r="D112" s="304" t="s">
        <v>197</v>
      </c>
      <c r="E112" s="305"/>
      <c r="F112" s="305"/>
      <c r="G112" s="305"/>
      <c r="H112" s="305"/>
      <c r="I112" s="305"/>
      <c r="J112" s="306"/>
      <c r="K112" s="53"/>
    </row>
    <row r="113" spans="1:11" ht="30" customHeight="1">
      <c r="A113" s="63"/>
      <c r="B113" s="64"/>
      <c r="C113" s="52"/>
      <c r="D113" s="212" t="s">
        <v>131</v>
      </c>
      <c r="E113" s="76" t="s">
        <v>15</v>
      </c>
      <c r="F113" s="77">
        <f>SUM(G113:J113)</f>
        <v>0</v>
      </c>
      <c r="G113" s="209">
        <f>SUM(G114,G117,G120)</f>
        <v>0</v>
      </c>
      <c r="H113" s="209">
        <f>SUM(H114,H117,H120)</f>
        <v>0</v>
      </c>
      <c r="I113" s="209">
        <f>SUM(I114,I117,I120)</f>
        <v>0</v>
      </c>
      <c r="J113" s="240">
        <f>SUM(J114,J117,J120)</f>
        <v>0</v>
      </c>
      <c r="K113" s="53"/>
    </row>
    <row r="114" spans="1:11" s="103" customFormat="1" ht="24" customHeight="1">
      <c r="A114" s="82"/>
      <c r="B114" s="65"/>
      <c r="C114" s="83"/>
      <c r="D114" s="213" t="s">
        <v>158</v>
      </c>
      <c r="E114" s="105" t="s">
        <v>198</v>
      </c>
      <c r="F114" s="69">
        <f>SUM(G114:J114)</f>
        <v>0</v>
      </c>
      <c r="G114" s="69">
        <f>SUM(G115:G116)</f>
        <v>0</v>
      </c>
      <c r="H114" s="69">
        <f>SUM(H115:H116)</f>
        <v>0</v>
      </c>
      <c r="I114" s="69">
        <f>SUM(I115:I116)</f>
        <v>0</v>
      </c>
      <c r="J114" s="231">
        <f>SUM(J115:J116)</f>
        <v>0</v>
      </c>
      <c r="K114" s="84"/>
    </row>
    <row r="115" spans="1:11" s="103" customFormat="1" ht="15" customHeight="1" hidden="1">
      <c r="A115" s="82"/>
      <c r="B115" s="65"/>
      <c r="C115" s="83"/>
      <c r="D115" s="214" t="s">
        <v>203</v>
      </c>
      <c r="E115" s="85"/>
      <c r="F115" s="85"/>
      <c r="G115" s="85"/>
      <c r="H115" s="85"/>
      <c r="I115" s="85"/>
      <c r="J115" s="232"/>
      <c r="K115" s="84"/>
    </row>
    <row r="116" spans="1:11" s="103" customFormat="1" ht="15" customHeight="1">
      <c r="A116" s="82"/>
      <c r="B116" s="65"/>
      <c r="C116" s="83"/>
      <c r="D116" s="215"/>
      <c r="E116" s="81" t="s">
        <v>189</v>
      </c>
      <c r="F116" s="87"/>
      <c r="G116" s="87"/>
      <c r="H116" s="87"/>
      <c r="I116" s="87"/>
      <c r="J116" s="233"/>
      <c r="K116" s="84"/>
    </row>
    <row r="117" spans="1:11" ht="24" customHeight="1">
      <c r="A117" s="64"/>
      <c r="B117" s="64"/>
      <c r="C117" s="52"/>
      <c r="D117" s="213" t="s">
        <v>159</v>
      </c>
      <c r="E117" s="105" t="s">
        <v>205</v>
      </c>
      <c r="F117" s="69">
        <f>SUM(G117:J117)</f>
        <v>0</v>
      </c>
      <c r="G117" s="69">
        <f>SUM(G118:G119)</f>
        <v>0</v>
      </c>
      <c r="H117" s="69">
        <f>SUM(H118:H119)</f>
        <v>0</v>
      </c>
      <c r="I117" s="69">
        <f>SUM(I118:I119)</f>
        <v>0</v>
      </c>
      <c r="J117" s="231">
        <f>SUM(J118:J119)</f>
        <v>0</v>
      </c>
      <c r="K117" s="53"/>
    </row>
    <row r="118" spans="1:11" s="103" customFormat="1" ht="15" customHeight="1" hidden="1">
      <c r="A118" s="82" t="s">
        <v>204</v>
      </c>
      <c r="B118" s="65"/>
      <c r="C118" s="83"/>
      <c r="D118" s="214" t="s">
        <v>181</v>
      </c>
      <c r="E118" s="85"/>
      <c r="F118" s="85"/>
      <c r="G118" s="85"/>
      <c r="H118" s="85"/>
      <c r="I118" s="85"/>
      <c r="J118" s="232"/>
      <c r="K118" s="84"/>
    </row>
    <row r="119" spans="1:11" s="103" customFormat="1" ht="15" customHeight="1">
      <c r="A119" s="82"/>
      <c r="B119" s="65"/>
      <c r="C119" s="83"/>
      <c r="D119" s="219"/>
      <c r="E119" s="81" t="s">
        <v>188</v>
      </c>
      <c r="F119" s="106"/>
      <c r="G119" s="106"/>
      <c r="H119" s="106"/>
      <c r="I119" s="106"/>
      <c r="J119" s="241"/>
      <c r="K119" s="84"/>
    </row>
    <row r="120" spans="1:11" s="103" customFormat="1" ht="24" customHeight="1">
      <c r="A120" s="82"/>
      <c r="B120" s="65"/>
      <c r="C120" s="83"/>
      <c r="D120" s="213" t="s">
        <v>160</v>
      </c>
      <c r="E120" s="105" t="s">
        <v>199</v>
      </c>
      <c r="F120" s="69">
        <f>SUM(G120:J120)</f>
        <v>0</v>
      </c>
      <c r="G120" s="69">
        <f>SUM(G121:G122)</f>
        <v>0</v>
      </c>
      <c r="H120" s="69">
        <f>SUM(H121:H122)</f>
        <v>0</v>
      </c>
      <c r="I120" s="69">
        <f>SUM(I121:I122)</f>
        <v>0</v>
      </c>
      <c r="J120" s="231">
        <f>SUM(J121:J122)</f>
        <v>0</v>
      </c>
      <c r="K120" s="84"/>
    </row>
    <row r="121" spans="1:11" s="103" customFormat="1" ht="15" customHeight="1" hidden="1">
      <c r="A121" s="82"/>
      <c r="B121" s="65"/>
      <c r="C121" s="83"/>
      <c r="D121" s="214" t="s">
        <v>182</v>
      </c>
      <c r="E121" s="85"/>
      <c r="F121" s="85"/>
      <c r="G121" s="85"/>
      <c r="H121" s="85"/>
      <c r="I121" s="85"/>
      <c r="J121" s="232"/>
      <c r="K121" s="84"/>
    </row>
    <row r="122" spans="1:11" s="103" customFormat="1" ht="15" customHeight="1">
      <c r="A122" s="65"/>
      <c r="B122" s="65"/>
      <c r="C122" s="83"/>
      <c r="D122" s="217"/>
      <c r="E122" s="205" t="s">
        <v>202</v>
      </c>
      <c r="F122" s="107"/>
      <c r="G122" s="107"/>
      <c r="H122" s="107"/>
      <c r="I122" s="107"/>
      <c r="J122" s="236"/>
      <c r="K122" s="84"/>
    </row>
    <row r="123" spans="1:11" s="103" customFormat="1" ht="18" customHeight="1">
      <c r="A123" s="65"/>
      <c r="B123" s="65"/>
      <c r="C123" s="83"/>
      <c r="D123" s="304" t="s">
        <v>200</v>
      </c>
      <c r="E123" s="305"/>
      <c r="F123" s="305"/>
      <c r="G123" s="305"/>
      <c r="H123" s="305"/>
      <c r="I123" s="305"/>
      <c r="J123" s="306"/>
      <c r="K123" s="84"/>
    </row>
    <row r="124" spans="1:11" s="103" customFormat="1" ht="24" customHeight="1">
      <c r="A124" s="65"/>
      <c r="B124" s="65"/>
      <c r="C124" s="83"/>
      <c r="D124" s="212" t="s">
        <v>131</v>
      </c>
      <c r="E124" s="207" t="s">
        <v>133</v>
      </c>
      <c r="F124" s="77">
        <f>SUM(G124:J124)</f>
        <v>0</v>
      </c>
      <c r="G124" s="200">
        <f>SUM(G125:G126)</f>
        <v>0</v>
      </c>
      <c r="H124" s="200">
        <f>SUM(H125:H126)</f>
        <v>0</v>
      </c>
      <c r="I124" s="200">
        <f>SUM(I125:I126)</f>
        <v>0</v>
      </c>
      <c r="J124" s="229">
        <f>SUM(J125:J126)</f>
        <v>0</v>
      </c>
      <c r="K124" s="84"/>
    </row>
    <row r="125" spans="1:11" s="103" customFormat="1" ht="15" customHeight="1" hidden="1">
      <c r="A125" s="82"/>
      <c r="B125" s="65"/>
      <c r="C125" s="83"/>
      <c r="D125" s="214" t="s">
        <v>186</v>
      </c>
      <c r="E125" s="85"/>
      <c r="F125" s="85"/>
      <c r="G125" s="85"/>
      <c r="H125" s="85"/>
      <c r="I125" s="85"/>
      <c r="J125" s="232"/>
      <c r="K125" s="84"/>
    </row>
    <row r="126" spans="1:11" s="103" customFormat="1" ht="15" customHeight="1">
      <c r="A126" s="65"/>
      <c r="B126" s="65"/>
      <c r="C126" s="83"/>
      <c r="D126" s="217"/>
      <c r="E126" s="205" t="s">
        <v>229</v>
      </c>
      <c r="F126" s="107"/>
      <c r="G126" s="107"/>
      <c r="H126" s="107"/>
      <c r="I126" s="107"/>
      <c r="J126" s="236"/>
      <c r="K126" s="84"/>
    </row>
    <row r="127" spans="1:11" ht="18" customHeight="1">
      <c r="A127" s="64"/>
      <c r="B127" s="99"/>
      <c r="C127" s="83"/>
      <c r="D127" s="304" t="s">
        <v>201</v>
      </c>
      <c r="E127" s="305"/>
      <c r="F127" s="305"/>
      <c r="G127" s="305"/>
      <c r="H127" s="305"/>
      <c r="I127" s="305"/>
      <c r="J127" s="306"/>
      <c r="K127" s="84"/>
    </row>
    <row r="128" spans="3:11" ht="30" customHeight="1">
      <c r="C128" s="83"/>
      <c r="D128" s="212" t="s">
        <v>131</v>
      </c>
      <c r="E128" s="207" t="s">
        <v>176</v>
      </c>
      <c r="F128" s="77">
        <f>SUM(G128:J128)</f>
        <v>0</v>
      </c>
      <c r="G128" s="200">
        <f>SUM(G129,G132,G135)</f>
        <v>0</v>
      </c>
      <c r="H128" s="200">
        <f>SUM(H129,H132,H135)</f>
        <v>0</v>
      </c>
      <c r="I128" s="200">
        <f>SUM(I129,I132,I135)</f>
        <v>0</v>
      </c>
      <c r="J128" s="229">
        <f>SUM(J129,J132,J135)</f>
        <v>0</v>
      </c>
      <c r="K128" s="84"/>
    </row>
    <row r="129" spans="3:11" ht="24" customHeight="1">
      <c r="C129" s="83"/>
      <c r="D129" s="213" t="s">
        <v>158</v>
      </c>
      <c r="E129" s="105" t="s">
        <v>198</v>
      </c>
      <c r="F129" s="69">
        <f>SUM(G129:J129)</f>
        <v>0</v>
      </c>
      <c r="G129" s="69">
        <f>SUM(G130:G131)</f>
        <v>0</v>
      </c>
      <c r="H129" s="69">
        <f>SUM(H130:H131)</f>
        <v>0</v>
      </c>
      <c r="I129" s="69">
        <f>SUM(I130:I131)</f>
        <v>0</v>
      </c>
      <c r="J129" s="231">
        <f>SUM(J130:J131)</f>
        <v>0</v>
      </c>
      <c r="K129" s="84"/>
    </row>
    <row r="130" spans="1:11" s="103" customFormat="1" ht="15" customHeight="1" hidden="1">
      <c r="A130" s="82"/>
      <c r="B130" s="65"/>
      <c r="C130" s="83"/>
      <c r="D130" s="214" t="s">
        <v>203</v>
      </c>
      <c r="E130" s="85"/>
      <c r="F130" s="85"/>
      <c r="G130" s="85"/>
      <c r="H130" s="85"/>
      <c r="I130" s="85"/>
      <c r="J130" s="232"/>
      <c r="K130" s="84"/>
    </row>
    <row r="131" spans="3:11" ht="15" customHeight="1">
      <c r="C131" s="83"/>
      <c r="D131" s="215"/>
      <c r="E131" s="120" t="s">
        <v>189</v>
      </c>
      <c r="F131" s="87"/>
      <c r="G131" s="87"/>
      <c r="H131" s="87"/>
      <c r="I131" s="87"/>
      <c r="J131" s="233"/>
      <c r="K131" s="84"/>
    </row>
    <row r="132" spans="3:11" ht="24" customHeight="1">
      <c r="C132" s="83"/>
      <c r="D132" s="213" t="s">
        <v>159</v>
      </c>
      <c r="E132" s="105" t="s">
        <v>205</v>
      </c>
      <c r="F132" s="69">
        <f>SUM(G132:J132)</f>
        <v>0</v>
      </c>
      <c r="G132" s="69">
        <f>SUM(G133:G134)</f>
        <v>0</v>
      </c>
      <c r="H132" s="69">
        <f>SUM(H133:H134)</f>
        <v>0</v>
      </c>
      <c r="I132" s="69">
        <f>SUM(I133:I134)</f>
        <v>0</v>
      </c>
      <c r="J132" s="231">
        <f>SUM(J133:J134)</f>
        <v>0</v>
      </c>
      <c r="K132" s="84"/>
    </row>
    <row r="133" spans="1:11" s="103" customFormat="1" ht="15" customHeight="1" hidden="1">
      <c r="A133" s="82"/>
      <c r="B133" s="65"/>
      <c r="C133" s="83"/>
      <c r="D133" s="214" t="s">
        <v>181</v>
      </c>
      <c r="E133" s="85"/>
      <c r="F133" s="85"/>
      <c r="G133" s="85"/>
      <c r="H133" s="85"/>
      <c r="I133" s="85"/>
      <c r="J133" s="232"/>
      <c r="K133" s="84"/>
    </row>
    <row r="134" spans="3:11" ht="15" customHeight="1">
      <c r="C134" s="83"/>
      <c r="D134" s="219"/>
      <c r="E134" s="120" t="s">
        <v>188</v>
      </c>
      <c r="F134" s="106"/>
      <c r="G134" s="106"/>
      <c r="H134" s="106"/>
      <c r="I134" s="106"/>
      <c r="J134" s="241"/>
      <c r="K134" s="84"/>
    </row>
    <row r="135" spans="3:11" ht="24" customHeight="1">
      <c r="C135" s="83"/>
      <c r="D135" s="213" t="s">
        <v>160</v>
      </c>
      <c r="E135" s="105" t="s">
        <v>199</v>
      </c>
      <c r="F135" s="69">
        <f>SUM(G135:J135)</f>
        <v>0</v>
      </c>
      <c r="G135" s="69">
        <f>SUM(G136:G137)</f>
        <v>0</v>
      </c>
      <c r="H135" s="69">
        <f>SUM(H136:H137)</f>
        <v>0</v>
      </c>
      <c r="I135" s="69">
        <f>SUM(I136:I137)</f>
        <v>0</v>
      </c>
      <c r="J135" s="231">
        <f>SUM(J136:J137)</f>
        <v>0</v>
      </c>
      <c r="K135" s="84"/>
    </row>
    <row r="136" spans="1:11" s="103" customFormat="1" ht="15" customHeight="1" hidden="1">
      <c r="A136" s="82"/>
      <c r="B136" s="65"/>
      <c r="C136" s="83"/>
      <c r="D136" s="214" t="s">
        <v>182</v>
      </c>
      <c r="E136" s="85"/>
      <c r="F136" s="85"/>
      <c r="G136" s="85"/>
      <c r="H136" s="85"/>
      <c r="I136" s="85"/>
      <c r="J136" s="232"/>
      <c r="K136" s="84"/>
    </row>
    <row r="137" spans="3:11" ht="15" customHeight="1">
      <c r="C137" s="83"/>
      <c r="D137" s="217"/>
      <c r="E137" s="120" t="s">
        <v>202</v>
      </c>
      <c r="F137" s="107"/>
      <c r="G137" s="107"/>
      <c r="H137" s="107"/>
      <c r="I137" s="107"/>
      <c r="J137" s="236"/>
      <c r="K137" s="84"/>
    </row>
    <row r="138" spans="1:11" ht="9" customHeight="1">
      <c r="A138" s="63"/>
      <c r="B138" s="64"/>
      <c r="C138" s="52"/>
      <c r="D138" s="216"/>
      <c r="E138" s="117"/>
      <c r="F138" s="118"/>
      <c r="G138" s="119"/>
      <c r="H138" s="119"/>
      <c r="I138" s="119"/>
      <c r="J138" s="235"/>
      <c r="K138" s="53"/>
    </row>
    <row r="139" spans="3:11" ht="30" customHeight="1">
      <c r="C139" s="83"/>
      <c r="D139" s="213" t="s">
        <v>130</v>
      </c>
      <c r="E139" s="79" t="s">
        <v>194</v>
      </c>
      <c r="F139" s="69">
        <f>SUM(G139:J139)</f>
        <v>0</v>
      </c>
      <c r="G139" s="69">
        <f>SUM(G140:G141)</f>
        <v>0</v>
      </c>
      <c r="H139" s="69">
        <f>SUM(H140:H141)</f>
        <v>0</v>
      </c>
      <c r="I139" s="69">
        <f>SUM(I140:I141)</f>
        <v>0</v>
      </c>
      <c r="J139" s="231">
        <f>SUM(J140:J141)</f>
        <v>0</v>
      </c>
      <c r="K139" s="84"/>
    </row>
    <row r="140" spans="1:11" s="103" customFormat="1" ht="15" customHeight="1" hidden="1">
      <c r="A140" s="82"/>
      <c r="B140" s="65"/>
      <c r="C140" s="83"/>
      <c r="D140" s="214" t="s">
        <v>193</v>
      </c>
      <c r="E140" s="85"/>
      <c r="F140" s="85"/>
      <c r="G140" s="85"/>
      <c r="H140" s="85"/>
      <c r="I140" s="85"/>
      <c r="J140" s="232"/>
      <c r="K140" s="84"/>
    </row>
    <row r="141" spans="3:11" ht="15" customHeight="1" thickBot="1">
      <c r="C141" s="83"/>
      <c r="D141" s="223"/>
      <c r="E141" s="224" t="s">
        <v>229</v>
      </c>
      <c r="F141" s="225"/>
      <c r="G141" s="225"/>
      <c r="H141" s="225"/>
      <c r="I141" s="225"/>
      <c r="J141" s="242"/>
      <c r="K141" s="84"/>
    </row>
    <row r="142" spans="3:11" ht="11.25">
      <c r="C142" s="108"/>
      <c r="D142" s="109"/>
      <c r="E142" s="110"/>
      <c r="F142" s="111"/>
      <c r="G142" s="111"/>
      <c r="H142" s="111"/>
      <c r="I142" s="111"/>
      <c r="J142" s="111"/>
      <c r="K142" s="112"/>
    </row>
  </sheetData>
  <sheetProtection password="FA9C" sheet="1" objects="1" scenarios="1" formatColumns="0" formatRows="0"/>
  <mergeCells count="8">
    <mergeCell ref="D123:J123"/>
    <mergeCell ref="D127:J127"/>
    <mergeCell ref="D9:J9"/>
    <mergeCell ref="D109:J109"/>
    <mergeCell ref="D112:J112"/>
    <mergeCell ref="D17:J17"/>
    <mergeCell ref="D63:J63"/>
    <mergeCell ref="G11:H12"/>
  </mergeCells>
  <dataValidations count="6">
    <dataValidation type="decimal" allowBlank="1" showInputMessage="1" showErrorMessage="1" errorTitle="Внимание" error="Допускается ввод только действительных чисел!" sqref="J138 G110:J111 J101 G100:J100 G103:J104 G106:J107 J105 G74:J74 J79 G75 G76:J78 G19:J19 J55 J59 G65:J65 G54:J54 G57:J58 G60:J61 G28:J28 H30:J30 J32:J33 I31:J31 G22:J22 G68:J68 G26:J26 G72:J72 G37:J38 G83:J84 G42:J42 G88:J88">
      <formula1>-999999999999999000000000</formula1>
      <formula2>9.99999999999999E+23</formula2>
    </dataValidation>
    <dataValidation type="decimal" allowBlank="1" showInputMessage="1" showErrorMessage="1" sqref="G138:I138 G105:I105 G101:I101 G79:I79 G55:I55 G59:I59 I32:I33 H31:H33 G29:G33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 E42">
      <formula1>tso_name</formula1>
    </dataValidation>
    <dataValidation type="list" allowBlank="1" showInputMessage="1" showErrorMessage="1" errorTitle="Внимание" error="Выберите значение из предложенного списка!" sqref="E26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37:E38">
      <formula1>sbwt_name</formula1>
    </dataValidation>
  </dataValidations>
  <hyperlinks>
    <hyperlink ref="E23" location="'46 - передача'!A1" tooltip="Добавить сетевую компанию" display="Добавить сетевую компанию"/>
    <hyperlink ref="E27" location="'46 - передача'!A1" tooltip="Добавить генерирующую компанию" display="Добавить генерирующую компанию"/>
    <hyperlink ref="E43" location="'46 - передача'!A1" tooltip="Добавить сетевую компанию" display="Добавить сетевую компанию"/>
    <hyperlink ref="E46" location="'46 - передача'!A1" tooltip="Добавить генерирующую компанию" display="Добавить генерирующую компанию"/>
    <hyperlink ref="E116" location="'46 - передача'!A1" tooltip="Добавить сбытовую компанию" display="Добавить сбытовую компанию"/>
    <hyperlink ref="E119" location="'46 - передача'!A1" tooltip="Добавить сетевую компанию" display="Добавить сетевую компанию"/>
    <hyperlink ref="E122" location="'46 - передача'!A1" tooltip="Добавить другую организацию" display="Добавить другую организацию"/>
    <hyperlink ref="E126" location="'46 - передача'!A1" tooltip="Добавить сетевую компанию (передача)" display="Добавить сетевую компанию (передача)"/>
    <hyperlink ref="E39" location="'46 - передача'!A1" tooltip="Добавить сбытовую компанию" display="Добавить сбытовую компанию"/>
    <hyperlink ref="E49" location="'46 - передача'!A1" tooltip="Добавить другую организацию" display="Добавить другую организацию"/>
    <hyperlink ref="E52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6" location="'46 - передача'!$A$1" tooltip="Удалить" display="Удалить"/>
    <hyperlink ref="C37" location="'46 - передача'!$A$1" tooltip="Удалить" display="Удалить"/>
    <hyperlink ref="C38" location="'46 - передача'!$A$1" tooltip="Удалить" display="Удалить"/>
    <hyperlink ref="C42" location="'46 - передача'!$A$1" tooltip="Удалить" display="Удалить"/>
  </hyperlinks>
  <printOptions/>
  <pageMargins left="0.42" right="0.39" top="0.75" bottom="0.75" header="0.3" footer="0.3"/>
  <pageSetup fitToHeight="1" fitToWidth="1" horizontalDpi="180" verticalDpi="180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3"/>
  <sheetViews>
    <sheetView showGridLines="0" zoomScalePageLayoutView="0" workbookViewId="0" topLeftCell="A1">
      <selection activeCell="A3" sqref="A3"/>
    </sheetView>
  </sheetViews>
  <sheetFormatPr defaultColWidth="9.00390625" defaultRowHeight="12.75"/>
  <cols>
    <col min="1" max="1" width="30.75390625" style="39" customWidth="1"/>
    <col min="2" max="2" width="90.75390625" style="38" customWidth="1"/>
    <col min="3" max="3" width="20.75390625" style="39" customWidth="1"/>
    <col min="4" max="16384" width="9.125" style="11" customWidth="1"/>
  </cols>
  <sheetData>
    <row r="1" spans="1:3" ht="30" customHeight="1" thickBot="1">
      <c r="A1" s="195" t="s">
        <v>31</v>
      </c>
      <c r="B1" s="196" t="s">
        <v>32</v>
      </c>
      <c r="C1" s="197" t="s">
        <v>132</v>
      </c>
    </row>
    <row r="2" ht="12.75">
      <c r="A2" s="41"/>
    </row>
    <row r="3" ht="12.75">
      <c r="A3" s="41"/>
    </row>
    <row r="4" ht="12.75">
      <c r="A4" s="41"/>
    </row>
    <row r="5" ht="12.75">
      <c r="A5" s="41"/>
    </row>
    <row r="6" ht="12.75">
      <c r="A6" s="41"/>
    </row>
    <row r="7" ht="12.75">
      <c r="A7" s="41"/>
    </row>
    <row r="8" ht="12.75">
      <c r="A8" s="41"/>
    </row>
    <row r="9" ht="12.75">
      <c r="A9" s="41"/>
    </row>
    <row r="10" ht="12.75">
      <c r="A10" s="41"/>
    </row>
    <row r="11" ht="12.75">
      <c r="A11" s="41"/>
    </row>
    <row r="12" ht="12.75">
      <c r="A12" s="41"/>
    </row>
    <row r="13" ht="12.75">
      <c r="A13" s="41"/>
    </row>
    <row r="14" ht="12.75">
      <c r="A14" s="41"/>
    </row>
    <row r="15" ht="12.75">
      <c r="A15" s="41"/>
    </row>
    <row r="16" ht="12.75">
      <c r="A16" s="41"/>
    </row>
    <row r="17" ht="12.75">
      <c r="A17" s="41"/>
    </row>
    <row r="18" ht="12.75">
      <c r="A18" s="41"/>
    </row>
    <row r="19" ht="12.75">
      <c r="A19" s="41"/>
    </row>
    <row r="20" ht="12.75">
      <c r="A20" s="41"/>
    </row>
    <row r="21" ht="12.75">
      <c r="A21" s="41"/>
    </row>
    <row r="22" ht="12.75">
      <c r="A22" s="41"/>
    </row>
    <row r="23" ht="12.75">
      <c r="A23" s="41"/>
    </row>
    <row r="24" ht="12.75">
      <c r="A24" s="41"/>
    </row>
    <row r="25" ht="12.75">
      <c r="A25" s="41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1.25">
      <c r="A36" s="40"/>
    </row>
    <row r="37" ht="11.25">
      <c r="A37" s="40"/>
    </row>
    <row r="38" ht="11.25">
      <c r="A38" s="40"/>
    </row>
    <row r="39" ht="11.25">
      <c r="A39" s="40"/>
    </row>
    <row r="40" ht="11.25">
      <c r="A40" s="40"/>
    </row>
    <row r="41" ht="11.25">
      <c r="A41" s="40"/>
    </row>
    <row r="42" ht="11.25">
      <c r="A42" s="40"/>
    </row>
    <row r="43" ht="11.25">
      <c r="A43" s="40"/>
    </row>
    <row r="44" ht="11.25">
      <c r="A44" s="40"/>
    </row>
    <row r="45" ht="11.25">
      <c r="A45" s="40"/>
    </row>
    <row r="46" ht="11.25">
      <c r="A46" s="40"/>
    </row>
    <row r="47" ht="11.25">
      <c r="A47" s="40"/>
    </row>
    <row r="48" ht="11.25">
      <c r="A48" s="40"/>
    </row>
    <row r="49" ht="11.25">
      <c r="A49" s="40"/>
    </row>
    <row r="50" ht="11.25">
      <c r="A50" s="40"/>
    </row>
    <row r="51" ht="11.25">
      <c r="A51" s="40"/>
    </row>
    <row r="52" ht="11.25">
      <c r="A52" s="40"/>
    </row>
    <row r="53" ht="11.25">
      <c r="A53" s="40"/>
    </row>
    <row r="54" ht="11.25">
      <c r="A54" s="40"/>
    </row>
    <row r="55" ht="11.25">
      <c r="A55" s="40"/>
    </row>
    <row r="56" ht="11.25">
      <c r="A56" s="40"/>
    </row>
    <row r="57" ht="11.25">
      <c r="A57" s="40"/>
    </row>
    <row r="58" ht="11.25">
      <c r="A58" s="40"/>
    </row>
    <row r="59" ht="11.25">
      <c r="A59" s="40"/>
    </row>
    <row r="60" ht="11.25">
      <c r="A60" s="40"/>
    </row>
    <row r="61" ht="11.25">
      <c r="A61" s="40"/>
    </row>
    <row r="62" ht="11.25">
      <c r="A62" s="40"/>
    </row>
    <row r="63" ht="11.25">
      <c r="A63" s="40"/>
    </row>
    <row r="64" ht="11.25">
      <c r="A64" s="40"/>
    </row>
    <row r="65" ht="11.25">
      <c r="A65" s="40"/>
    </row>
    <row r="66" ht="11.25">
      <c r="A66" s="40"/>
    </row>
    <row r="67" ht="11.25">
      <c r="A67" s="40"/>
    </row>
    <row r="68" ht="11.25">
      <c r="A68" s="40"/>
    </row>
    <row r="69" ht="11.25">
      <c r="A69" s="40"/>
    </row>
    <row r="70" ht="11.25">
      <c r="A70" s="40"/>
    </row>
    <row r="71" ht="11.25">
      <c r="A71" s="40"/>
    </row>
    <row r="72" ht="11.25">
      <c r="A72" s="40"/>
    </row>
    <row r="73" ht="11.25">
      <c r="A73" s="40"/>
    </row>
    <row r="74" ht="11.25">
      <c r="A74" s="40"/>
    </row>
    <row r="75" ht="11.25">
      <c r="A75" s="40"/>
    </row>
    <row r="76" ht="11.25">
      <c r="A76" s="40"/>
    </row>
    <row r="77" ht="11.25">
      <c r="A77" s="40"/>
    </row>
    <row r="78" ht="11.25">
      <c r="A78" s="40"/>
    </row>
    <row r="79" ht="11.25">
      <c r="A79" s="40"/>
    </row>
    <row r="80" ht="11.25">
      <c r="A80" s="40"/>
    </row>
    <row r="81" ht="11.25">
      <c r="A81" s="40"/>
    </row>
    <row r="82" ht="11.25">
      <c r="A82" s="40"/>
    </row>
    <row r="83" ht="11.25">
      <c r="A83" s="40"/>
    </row>
    <row r="84" ht="11.25">
      <c r="A84" s="40"/>
    </row>
    <row r="85" ht="11.25">
      <c r="A85" s="40"/>
    </row>
    <row r="86" ht="11.25">
      <c r="A86" s="40"/>
    </row>
    <row r="87" ht="11.25">
      <c r="A87" s="40"/>
    </row>
    <row r="88" ht="11.25">
      <c r="A88" s="40"/>
    </row>
    <row r="89" ht="11.25">
      <c r="A89" s="40"/>
    </row>
    <row r="90" ht="11.25">
      <c r="A90" s="40"/>
    </row>
    <row r="91" ht="11.25">
      <c r="A91" s="40"/>
    </row>
    <row r="92" ht="11.25">
      <c r="A92" s="40"/>
    </row>
    <row r="93" ht="11.25">
      <c r="A93" s="40"/>
    </row>
    <row r="94" ht="11.25">
      <c r="A94" s="40"/>
    </row>
    <row r="95" ht="11.25">
      <c r="A95" s="40"/>
    </row>
    <row r="96" ht="11.25">
      <c r="A96" s="40"/>
    </row>
    <row r="97" ht="11.25">
      <c r="A97" s="40"/>
    </row>
    <row r="98" ht="11.25">
      <c r="A98" s="40"/>
    </row>
    <row r="99" ht="11.25">
      <c r="A99" s="40"/>
    </row>
    <row r="100" ht="11.25">
      <c r="A100" s="40"/>
    </row>
    <row r="101" ht="11.25">
      <c r="A101" s="40"/>
    </row>
    <row r="102" ht="11.25">
      <c r="A102" s="40"/>
    </row>
    <row r="103" ht="11.25">
      <c r="A103" s="40"/>
    </row>
    <row r="104" ht="11.25">
      <c r="A104" s="40"/>
    </row>
    <row r="105" ht="11.25">
      <c r="A105" s="40"/>
    </row>
    <row r="106" ht="11.25">
      <c r="A106" s="40"/>
    </row>
    <row r="107" ht="11.25">
      <c r="A107" s="40"/>
    </row>
    <row r="108" ht="11.25">
      <c r="A108" s="40"/>
    </row>
    <row r="109" ht="11.25">
      <c r="A109" s="40"/>
    </row>
    <row r="110" ht="11.25">
      <c r="A110" s="40"/>
    </row>
    <row r="111" ht="11.25">
      <c r="A111" s="40"/>
    </row>
    <row r="112" ht="11.25">
      <c r="A112" s="40"/>
    </row>
    <row r="113" ht="11.25">
      <c r="A113" s="40"/>
    </row>
    <row r="114" ht="11.25">
      <c r="A114" s="40"/>
    </row>
    <row r="115" ht="11.25">
      <c r="A115" s="40"/>
    </row>
    <row r="116" ht="11.25">
      <c r="A116" s="40"/>
    </row>
    <row r="117" ht="11.25">
      <c r="A117" s="40"/>
    </row>
    <row r="118" ht="11.25">
      <c r="A118" s="40"/>
    </row>
    <row r="119" ht="11.25">
      <c r="A119" s="40"/>
    </row>
    <row r="120" ht="11.25">
      <c r="A120" s="40"/>
    </row>
    <row r="121" ht="11.25">
      <c r="A121" s="40"/>
    </row>
    <row r="122" ht="11.25">
      <c r="A122" s="40"/>
    </row>
    <row r="123" ht="11.25">
      <c r="A123" s="40"/>
    </row>
    <row r="124" ht="11.25">
      <c r="A124" s="40"/>
    </row>
    <row r="125" ht="11.25">
      <c r="A125" s="40"/>
    </row>
    <row r="126" ht="11.25">
      <c r="A126" s="40"/>
    </row>
    <row r="127" ht="11.25">
      <c r="A127" s="40"/>
    </row>
    <row r="128" ht="11.25">
      <c r="A128" s="40"/>
    </row>
    <row r="129" ht="11.25">
      <c r="A129" s="40"/>
    </row>
    <row r="130" ht="11.25">
      <c r="A130" s="40"/>
    </row>
    <row r="131" ht="11.25">
      <c r="A131" s="40"/>
    </row>
    <row r="132" ht="11.25">
      <c r="A132" s="40"/>
    </row>
    <row r="133" ht="11.25">
      <c r="A133" s="40"/>
    </row>
    <row r="134" ht="11.25">
      <c r="A134" s="40"/>
    </row>
    <row r="135" ht="11.25">
      <c r="A135" s="40"/>
    </row>
    <row r="136" ht="11.25">
      <c r="A136" s="40"/>
    </row>
    <row r="137" ht="11.25">
      <c r="A137" s="40"/>
    </row>
    <row r="138" ht="11.25">
      <c r="A138" s="40"/>
    </row>
    <row r="139" ht="11.25">
      <c r="A139" s="40"/>
    </row>
    <row r="140" ht="11.25">
      <c r="A140" s="40"/>
    </row>
    <row r="141" ht="11.25">
      <c r="A141" s="40"/>
    </row>
    <row r="142" ht="11.25">
      <c r="A142" s="40"/>
    </row>
    <row r="143" ht="11.25">
      <c r="A143" s="40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5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8" customWidth="1"/>
    <col min="3" max="3" width="8.25390625" style="7" customWidth="1"/>
    <col min="4" max="4" width="15.125" style="7" customWidth="1"/>
    <col min="5" max="5" width="9.125" style="11" customWidth="1"/>
    <col min="6" max="6" width="9.125" style="7" customWidth="1"/>
    <col min="7" max="7" width="54.625" style="7" customWidth="1"/>
    <col min="8" max="8" width="9.125" style="7" customWidth="1"/>
    <col min="9" max="9" width="12.625" style="7" customWidth="1"/>
    <col min="10" max="10" width="30.75390625" style="7" customWidth="1"/>
    <col min="11" max="16384" width="9.125" style="7" customWidth="1"/>
  </cols>
  <sheetData>
    <row r="1" spans="1:7" ht="11.25">
      <c r="A1" s="12" t="s">
        <v>37</v>
      </c>
      <c r="C1" s="114" t="s">
        <v>129</v>
      </c>
      <c r="D1" s="115" t="s">
        <v>128</v>
      </c>
      <c r="E1" s="115" t="s">
        <v>127</v>
      </c>
      <c r="G1" s="116" t="s">
        <v>34</v>
      </c>
    </row>
    <row r="2" spans="1:7" ht="11.25">
      <c r="A2" s="12" t="s">
        <v>38</v>
      </c>
      <c r="C2" s="35">
        <v>2008</v>
      </c>
      <c r="D2" s="36" t="s">
        <v>3</v>
      </c>
      <c r="E2" s="10" t="s">
        <v>123</v>
      </c>
      <c r="G2" s="34" t="str">
        <f>reg_name</f>
        <v>Краснодарский край</v>
      </c>
    </row>
    <row r="3" spans="1:5" ht="11.25">
      <c r="A3" s="12" t="s">
        <v>39</v>
      </c>
      <c r="C3" s="35">
        <v>2009</v>
      </c>
      <c r="D3" s="36" t="s">
        <v>4</v>
      </c>
      <c r="E3" s="10" t="s">
        <v>124</v>
      </c>
    </row>
    <row r="4" spans="1:4" ht="11.25">
      <c r="A4" s="12" t="s">
        <v>40</v>
      </c>
      <c r="C4" s="35">
        <v>2010</v>
      </c>
      <c r="D4" s="36" t="s">
        <v>5</v>
      </c>
    </row>
    <row r="5" spans="1:4" ht="11.25">
      <c r="A5" s="12" t="s">
        <v>41</v>
      </c>
      <c r="C5" s="35">
        <v>2011</v>
      </c>
      <c r="D5" s="36" t="s">
        <v>6</v>
      </c>
    </row>
    <row r="6" spans="1:4" ht="11.25">
      <c r="A6" s="12" t="s">
        <v>42</v>
      </c>
      <c r="C6" s="35">
        <v>2012</v>
      </c>
      <c r="D6" s="36" t="s">
        <v>7</v>
      </c>
    </row>
    <row r="7" spans="1:4" ht="11.25">
      <c r="A7" s="12" t="s">
        <v>43</v>
      </c>
      <c r="C7" s="35">
        <v>2013</v>
      </c>
      <c r="D7" s="36" t="s">
        <v>8</v>
      </c>
    </row>
    <row r="8" spans="1:4" ht="11.25">
      <c r="A8" s="12" t="s">
        <v>44</v>
      </c>
      <c r="C8" s="35">
        <v>2014</v>
      </c>
      <c r="D8" s="36" t="s">
        <v>9</v>
      </c>
    </row>
    <row r="9" spans="1:4" ht="11.25">
      <c r="A9" s="12" t="s">
        <v>45</v>
      </c>
      <c r="C9" s="35">
        <v>2015</v>
      </c>
      <c r="D9" s="36" t="s">
        <v>10</v>
      </c>
    </row>
    <row r="10" spans="1:4" ht="11.25">
      <c r="A10" s="12" t="s">
        <v>46</v>
      </c>
      <c r="C10" s="35">
        <v>2016</v>
      </c>
      <c r="D10" s="36" t="s">
        <v>11</v>
      </c>
    </row>
    <row r="11" spans="1:4" ht="11.25">
      <c r="A11" s="12" t="s">
        <v>47</v>
      </c>
      <c r="C11" s="35">
        <v>2017</v>
      </c>
      <c r="D11" s="36" t="s">
        <v>12</v>
      </c>
    </row>
    <row r="12" spans="1:4" ht="11.25">
      <c r="A12" s="12" t="s">
        <v>48</v>
      </c>
      <c r="C12" s="35">
        <v>2018</v>
      </c>
      <c r="D12" s="36" t="s">
        <v>13</v>
      </c>
    </row>
    <row r="13" spans="1:4" ht="11.25">
      <c r="A13" s="12" t="s">
        <v>35</v>
      </c>
      <c r="C13" s="35">
        <v>2019</v>
      </c>
      <c r="D13" s="36" t="s">
        <v>14</v>
      </c>
    </row>
    <row r="14" spans="1:4" ht="11.25">
      <c r="A14" s="12" t="s">
        <v>49</v>
      </c>
      <c r="C14" s="9"/>
      <c r="D14" s="36" t="s">
        <v>18</v>
      </c>
    </row>
    <row r="15" spans="1:3" ht="11.25">
      <c r="A15" s="12" t="s">
        <v>50</v>
      </c>
      <c r="C15" s="9"/>
    </row>
    <row r="16" spans="1:3" ht="11.25">
      <c r="A16" s="12" t="s">
        <v>51</v>
      </c>
      <c r="C16" s="9"/>
    </row>
    <row r="17" spans="1:5" ht="11.25">
      <c r="A17" s="12" t="s">
        <v>52</v>
      </c>
      <c r="E17" s="7"/>
    </row>
    <row r="18" spans="1:5" ht="11.25">
      <c r="A18" s="12" t="s">
        <v>53</v>
      </c>
      <c r="E18" s="7"/>
    </row>
    <row r="19" spans="1:5" ht="11.25">
      <c r="A19" s="12" t="s">
        <v>54</v>
      </c>
      <c r="E19" s="7"/>
    </row>
    <row r="20" spans="1:7" ht="11.25">
      <c r="A20" s="12" t="s">
        <v>55</v>
      </c>
      <c r="E20" s="7"/>
      <c r="G20" s="123" t="s">
        <v>244</v>
      </c>
    </row>
    <row r="21" spans="1:7" ht="12.75">
      <c r="A21" s="12" t="s">
        <v>56</v>
      </c>
      <c r="E21" s="7"/>
      <c r="G21" s="124" t="s">
        <v>245</v>
      </c>
    </row>
    <row r="22" spans="1:7" ht="12.75">
      <c r="A22" s="12" t="s">
        <v>57</v>
      </c>
      <c r="E22" s="7"/>
      <c r="G22" s="124" t="s">
        <v>246</v>
      </c>
    </row>
    <row r="23" spans="1:7" ht="12.75">
      <c r="A23" s="12" t="s">
        <v>58</v>
      </c>
      <c r="E23" s="7"/>
      <c r="G23" s="124" t="s">
        <v>247</v>
      </c>
    </row>
    <row r="24" spans="1:7" ht="12.75" customHeight="1">
      <c r="A24" s="12" t="s">
        <v>59</v>
      </c>
      <c r="B24" s="7"/>
      <c r="E24" s="7"/>
      <c r="G24" s="124" t="s">
        <v>248</v>
      </c>
    </row>
    <row r="25" spans="1:7" ht="12.75">
      <c r="A25" s="12" t="s">
        <v>60</v>
      </c>
      <c r="E25" s="7"/>
      <c r="G25" s="124" t="s">
        <v>249</v>
      </c>
    </row>
    <row r="26" spans="1:5" ht="11.25">
      <c r="A26" s="12" t="s">
        <v>61</v>
      </c>
      <c r="E26" s="7"/>
    </row>
    <row r="27" spans="1:5" ht="11.25">
      <c r="A27" s="12" t="s">
        <v>62</v>
      </c>
      <c r="E27" s="7"/>
    </row>
    <row r="28" spans="1:5" ht="11.25">
      <c r="A28" s="12" t="s">
        <v>63</v>
      </c>
      <c r="E28" s="7"/>
    </row>
    <row r="29" spans="1:5" ht="11.25">
      <c r="A29" s="12" t="s">
        <v>64</v>
      </c>
      <c r="E29" s="7"/>
    </row>
    <row r="30" spans="1:5" ht="11.25">
      <c r="A30" s="12" t="s">
        <v>65</v>
      </c>
      <c r="E30" s="7"/>
    </row>
    <row r="31" spans="1:5" ht="11.25">
      <c r="A31" s="12" t="s">
        <v>66</v>
      </c>
      <c r="E31" s="7"/>
    </row>
    <row r="32" spans="1:5" ht="11.25">
      <c r="A32" s="12" t="s">
        <v>67</v>
      </c>
      <c r="E32" s="7"/>
    </row>
    <row r="33" spans="1:5" ht="11.25">
      <c r="A33" s="12" t="s">
        <v>68</v>
      </c>
      <c r="E33" s="7"/>
    </row>
    <row r="34" spans="1:5" ht="11.25">
      <c r="A34" s="12" t="s">
        <v>69</v>
      </c>
      <c r="E34" s="7"/>
    </row>
    <row r="35" spans="1:5" ht="11.25">
      <c r="A35" s="12" t="s">
        <v>70</v>
      </c>
      <c r="E35" s="7"/>
    </row>
    <row r="36" spans="1:5" ht="11.25">
      <c r="A36" s="12" t="s">
        <v>71</v>
      </c>
      <c r="E36" s="7"/>
    </row>
    <row r="37" spans="1:5" ht="11.25">
      <c r="A37" s="12" t="s">
        <v>72</v>
      </c>
      <c r="E37" s="7"/>
    </row>
    <row r="38" spans="1:5" ht="11.25">
      <c r="A38" s="12" t="s">
        <v>73</v>
      </c>
      <c r="E38" s="7"/>
    </row>
    <row r="39" spans="1:5" ht="11.25">
      <c r="A39" s="12" t="s">
        <v>74</v>
      </c>
      <c r="E39" s="7"/>
    </row>
    <row r="40" spans="1:5" ht="11.25">
      <c r="A40" s="12" t="s">
        <v>75</v>
      </c>
      <c r="E40" s="7"/>
    </row>
    <row r="41" spans="1:5" ht="11.25">
      <c r="A41" s="12" t="s">
        <v>76</v>
      </c>
      <c r="E41" s="7"/>
    </row>
    <row r="42" spans="1:5" ht="11.25">
      <c r="A42" s="12" t="s">
        <v>77</v>
      </c>
      <c r="E42" s="7"/>
    </row>
    <row r="43" ht="11.25">
      <c r="A43" s="12" t="s">
        <v>78</v>
      </c>
    </row>
    <row r="44" ht="11.25">
      <c r="A44" s="12" t="s">
        <v>79</v>
      </c>
    </row>
    <row r="45" ht="11.25">
      <c r="A45" s="12" t="s">
        <v>80</v>
      </c>
    </row>
    <row r="46" ht="11.25">
      <c r="A46" s="12" t="s">
        <v>81</v>
      </c>
    </row>
    <row r="47" ht="11.25">
      <c r="A47" s="12" t="s">
        <v>82</v>
      </c>
    </row>
    <row r="48" ht="11.25">
      <c r="A48" s="12" t="s">
        <v>83</v>
      </c>
    </row>
    <row r="49" ht="11.25">
      <c r="A49" s="12" t="s">
        <v>84</v>
      </c>
    </row>
    <row r="50" ht="11.25">
      <c r="A50" s="12" t="s">
        <v>85</v>
      </c>
    </row>
    <row r="51" ht="11.25">
      <c r="A51" s="12" t="s">
        <v>86</v>
      </c>
    </row>
    <row r="52" ht="11.25">
      <c r="A52" s="12" t="s">
        <v>87</v>
      </c>
    </row>
    <row r="53" ht="11.25">
      <c r="A53" s="12" t="s">
        <v>88</v>
      </c>
    </row>
    <row r="54" ht="11.25">
      <c r="A54" s="12" t="s">
        <v>89</v>
      </c>
    </row>
    <row r="55" ht="11.25">
      <c r="A55" s="12" t="s">
        <v>90</v>
      </c>
    </row>
    <row r="56" ht="11.25">
      <c r="A56" s="12" t="s">
        <v>91</v>
      </c>
    </row>
    <row r="57" ht="11.25">
      <c r="A57" s="12" t="s">
        <v>92</v>
      </c>
    </row>
    <row r="58" ht="11.25">
      <c r="A58" s="12" t="s">
        <v>93</v>
      </c>
    </row>
    <row r="59" ht="11.25">
      <c r="A59" s="12" t="s">
        <v>33</v>
      </c>
    </row>
    <row r="60" ht="11.25">
      <c r="A60" s="12" t="s">
        <v>94</v>
      </c>
    </row>
    <row r="61" ht="11.25">
      <c r="A61" s="12" t="s">
        <v>95</v>
      </c>
    </row>
    <row r="62" ht="11.25">
      <c r="A62" s="12" t="s">
        <v>96</v>
      </c>
    </row>
    <row r="63" ht="11.25">
      <c r="A63" s="12" t="s">
        <v>97</v>
      </c>
    </row>
    <row r="64" ht="11.25">
      <c r="A64" s="12" t="s">
        <v>98</v>
      </c>
    </row>
    <row r="65" ht="11.25">
      <c r="A65" s="12" t="s">
        <v>99</v>
      </c>
    </row>
    <row r="66" ht="11.25">
      <c r="A66" s="12" t="s">
        <v>100</v>
      </c>
    </row>
    <row r="67" ht="11.25">
      <c r="A67" s="12" t="s">
        <v>101</v>
      </c>
    </row>
    <row r="68" ht="11.25">
      <c r="A68" s="12" t="s">
        <v>102</v>
      </c>
    </row>
    <row r="69" ht="11.25">
      <c r="A69" s="12" t="s">
        <v>103</v>
      </c>
    </row>
    <row r="70" ht="11.25">
      <c r="A70" s="12" t="s">
        <v>104</v>
      </c>
    </row>
    <row r="71" ht="11.25">
      <c r="A71" s="12" t="s">
        <v>105</v>
      </c>
    </row>
    <row r="72" ht="11.25">
      <c r="A72" s="12" t="s">
        <v>106</v>
      </c>
    </row>
    <row r="73" ht="11.25">
      <c r="A73" s="12" t="s">
        <v>107</v>
      </c>
    </row>
    <row r="74" ht="11.25">
      <c r="A74" s="12" t="s">
        <v>108</v>
      </c>
    </row>
    <row r="75" ht="11.25">
      <c r="A75" s="12" t="s">
        <v>109</v>
      </c>
    </row>
    <row r="76" ht="11.25">
      <c r="A76" s="12" t="s">
        <v>110</v>
      </c>
    </row>
    <row r="77" ht="11.25">
      <c r="A77" s="12" t="s">
        <v>36</v>
      </c>
    </row>
    <row r="78" ht="11.25">
      <c r="A78" s="12" t="s">
        <v>111</v>
      </c>
    </row>
    <row r="79" ht="11.25">
      <c r="A79" s="12" t="s">
        <v>112</v>
      </c>
    </row>
    <row r="80" ht="11.25">
      <c r="A80" s="12" t="s">
        <v>113</v>
      </c>
    </row>
    <row r="81" ht="11.25">
      <c r="A81" s="12" t="s">
        <v>114</v>
      </c>
    </row>
    <row r="82" ht="11.25">
      <c r="A82" s="12" t="s">
        <v>115</v>
      </c>
    </row>
    <row r="83" ht="11.25">
      <c r="A83" s="12" t="s">
        <v>116</v>
      </c>
    </row>
    <row r="84" ht="11.25">
      <c r="A84" s="12" t="s">
        <v>117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427"/>
  <sheetViews>
    <sheetView zoomScalePageLayoutView="0" workbookViewId="0" topLeftCell="A1">
      <selection activeCell="AZ232" sqref="AZ232:BB261"/>
    </sheetView>
  </sheetViews>
  <sheetFormatPr defaultColWidth="9.00390625" defaultRowHeight="12.75"/>
  <cols>
    <col min="1" max="16384" width="9.125" style="42" customWidth="1"/>
  </cols>
  <sheetData>
    <row r="1" spans="1:7" ht="11.25">
      <c r="A1" s="42" t="s">
        <v>752</v>
      </c>
      <c r="B1" s="42" t="s">
        <v>753</v>
      </c>
      <c r="C1" s="42" t="s">
        <v>754</v>
      </c>
      <c r="D1" s="42" t="s">
        <v>755</v>
      </c>
      <c r="E1" s="42" t="s">
        <v>756</v>
      </c>
      <c r="G1" s="42" t="s">
        <v>757</v>
      </c>
    </row>
    <row r="2" spans="1:7" ht="11.25">
      <c r="A2" s="42" t="s">
        <v>262</v>
      </c>
      <c r="B2" s="42" t="s">
        <v>263</v>
      </c>
      <c r="C2" s="42" t="s">
        <v>264</v>
      </c>
      <c r="D2" s="42" t="s">
        <v>265</v>
      </c>
      <c r="E2" s="42" t="s">
        <v>61</v>
      </c>
      <c r="G2" s="42" t="s">
        <v>758</v>
      </c>
    </row>
    <row r="3" spans="1:7" ht="11.25">
      <c r="A3" s="42" t="s">
        <v>266</v>
      </c>
      <c r="B3" s="42" t="s">
        <v>267</v>
      </c>
      <c r="C3" s="42" t="s">
        <v>268</v>
      </c>
      <c r="D3" s="42" t="s">
        <v>265</v>
      </c>
      <c r="E3" s="42" t="s">
        <v>61</v>
      </c>
      <c r="G3" s="42" t="s">
        <v>265</v>
      </c>
    </row>
    <row r="4" spans="1:7" ht="11.25">
      <c r="A4" s="42" t="s">
        <v>269</v>
      </c>
      <c r="B4" s="42" t="s">
        <v>270</v>
      </c>
      <c r="C4" s="42" t="s">
        <v>271</v>
      </c>
      <c r="D4" s="42" t="s">
        <v>265</v>
      </c>
      <c r="E4" s="42" t="s">
        <v>61</v>
      </c>
      <c r="G4" s="42" t="s">
        <v>759</v>
      </c>
    </row>
    <row r="5" spans="1:7" ht="11.25">
      <c r="A5" s="42" t="s">
        <v>272</v>
      </c>
      <c r="B5" s="42" t="s">
        <v>273</v>
      </c>
      <c r="C5" s="42" t="s">
        <v>274</v>
      </c>
      <c r="D5" s="42" t="s">
        <v>265</v>
      </c>
      <c r="E5" s="42" t="s">
        <v>61</v>
      </c>
      <c r="G5" s="42" t="s">
        <v>760</v>
      </c>
    </row>
    <row r="6" spans="1:7" ht="11.25">
      <c r="A6" s="42" t="s">
        <v>275</v>
      </c>
      <c r="B6" s="42" t="s">
        <v>276</v>
      </c>
      <c r="C6" s="42" t="s">
        <v>271</v>
      </c>
      <c r="D6" s="42" t="s">
        <v>265</v>
      </c>
      <c r="E6" s="42" t="s">
        <v>61</v>
      </c>
      <c r="G6" s="42" t="s">
        <v>761</v>
      </c>
    </row>
    <row r="7" spans="1:7" ht="11.25">
      <c r="A7" s="42" t="s">
        <v>277</v>
      </c>
      <c r="B7" s="42" t="s">
        <v>278</v>
      </c>
      <c r="C7" s="42" t="s">
        <v>279</v>
      </c>
      <c r="D7" s="42" t="s">
        <v>265</v>
      </c>
      <c r="E7" s="42" t="s">
        <v>61</v>
      </c>
      <c r="G7" s="42" t="s">
        <v>762</v>
      </c>
    </row>
    <row r="8" spans="1:7" ht="11.25">
      <c r="A8" s="42" t="s">
        <v>280</v>
      </c>
      <c r="B8" s="42" t="s">
        <v>281</v>
      </c>
      <c r="C8" s="42" t="s">
        <v>282</v>
      </c>
      <c r="D8" s="42" t="s">
        <v>265</v>
      </c>
      <c r="E8" s="42" t="s">
        <v>61</v>
      </c>
      <c r="G8" s="42" t="s">
        <v>763</v>
      </c>
    </row>
    <row r="9" spans="1:7" ht="11.25">
      <c r="A9" s="42" t="s">
        <v>283</v>
      </c>
      <c r="B9" s="42" t="s">
        <v>284</v>
      </c>
      <c r="C9" s="42" t="s">
        <v>285</v>
      </c>
      <c r="D9" s="42" t="s">
        <v>265</v>
      </c>
      <c r="E9" s="42" t="s">
        <v>61</v>
      </c>
      <c r="G9" s="42" t="s">
        <v>764</v>
      </c>
    </row>
    <row r="10" spans="1:5" ht="11.25">
      <c r="A10" s="42" t="s">
        <v>286</v>
      </c>
      <c r="B10" s="42" t="s">
        <v>287</v>
      </c>
      <c r="C10" s="42" t="s">
        <v>288</v>
      </c>
      <c r="D10" s="42" t="s">
        <v>265</v>
      </c>
      <c r="E10" s="42" t="s">
        <v>61</v>
      </c>
    </row>
    <row r="11" spans="1:5" ht="11.25">
      <c r="A11" s="42" t="s">
        <v>289</v>
      </c>
      <c r="B11" s="42" t="s">
        <v>290</v>
      </c>
      <c r="C11" s="42" t="s">
        <v>291</v>
      </c>
      <c r="D11" s="42" t="s">
        <v>265</v>
      </c>
      <c r="E11" s="42" t="s">
        <v>61</v>
      </c>
    </row>
    <row r="12" spans="1:5" ht="11.25">
      <c r="A12" s="42" t="s">
        <v>292</v>
      </c>
      <c r="B12" s="42" t="s">
        <v>293</v>
      </c>
      <c r="C12" s="42" t="s">
        <v>294</v>
      </c>
      <c r="D12" s="42" t="s">
        <v>265</v>
      </c>
      <c r="E12" s="42" t="s">
        <v>61</v>
      </c>
    </row>
    <row r="13" spans="1:5" ht="11.25">
      <c r="A13" s="42" t="s">
        <v>295</v>
      </c>
      <c r="B13" s="42" t="s">
        <v>296</v>
      </c>
      <c r="C13" s="42" t="s">
        <v>274</v>
      </c>
      <c r="D13" s="42" t="s">
        <v>265</v>
      </c>
      <c r="E13" s="42" t="s">
        <v>61</v>
      </c>
    </row>
    <row r="14" spans="1:5" ht="11.25">
      <c r="A14" s="42" t="s">
        <v>297</v>
      </c>
      <c r="B14" s="42" t="s">
        <v>298</v>
      </c>
      <c r="C14" s="42" t="s">
        <v>299</v>
      </c>
      <c r="D14" s="42" t="s">
        <v>265</v>
      </c>
      <c r="E14" s="42" t="s">
        <v>61</v>
      </c>
    </row>
    <row r="15" spans="1:5" ht="11.25">
      <c r="A15" s="42" t="s">
        <v>300</v>
      </c>
      <c r="B15" s="42" t="s">
        <v>301</v>
      </c>
      <c r="C15" s="42" t="s">
        <v>302</v>
      </c>
      <c r="D15" s="42" t="s">
        <v>265</v>
      </c>
      <c r="E15" s="42" t="s">
        <v>61</v>
      </c>
    </row>
    <row r="16" spans="1:5" ht="11.25">
      <c r="A16" s="42" t="s">
        <v>300</v>
      </c>
      <c r="B16" s="42" t="s">
        <v>301</v>
      </c>
      <c r="C16" s="42" t="s">
        <v>302</v>
      </c>
      <c r="D16" s="42" t="s">
        <v>265</v>
      </c>
      <c r="E16" s="42" t="s">
        <v>61</v>
      </c>
    </row>
    <row r="17" spans="1:5" ht="11.25">
      <c r="A17" s="42" t="s">
        <v>303</v>
      </c>
      <c r="B17" s="42" t="s">
        <v>304</v>
      </c>
      <c r="C17" s="42" t="s">
        <v>305</v>
      </c>
      <c r="D17" s="42" t="s">
        <v>265</v>
      </c>
      <c r="E17" s="42" t="s">
        <v>61</v>
      </c>
    </row>
    <row r="18" spans="1:5" ht="11.25">
      <c r="A18" s="42" t="s">
        <v>306</v>
      </c>
      <c r="B18" s="42" t="s">
        <v>307</v>
      </c>
      <c r="C18" s="42" t="s">
        <v>308</v>
      </c>
      <c r="D18" s="42" t="s">
        <v>265</v>
      </c>
      <c r="E18" s="42" t="s">
        <v>61</v>
      </c>
    </row>
    <row r="19" spans="1:5" ht="11.25">
      <c r="A19" s="42" t="s">
        <v>309</v>
      </c>
      <c r="B19" s="42" t="s">
        <v>310</v>
      </c>
      <c r="C19" s="42" t="s">
        <v>311</v>
      </c>
      <c r="D19" s="42" t="s">
        <v>265</v>
      </c>
      <c r="E19" s="42" t="s">
        <v>61</v>
      </c>
    </row>
    <row r="20" spans="1:5" ht="11.25">
      <c r="A20" s="42" t="s">
        <v>312</v>
      </c>
      <c r="B20" s="42" t="s">
        <v>313</v>
      </c>
      <c r="C20" s="42" t="s">
        <v>314</v>
      </c>
      <c r="D20" s="42" t="s">
        <v>265</v>
      </c>
      <c r="E20" s="42" t="s">
        <v>61</v>
      </c>
    </row>
    <row r="21" spans="1:5" ht="11.25">
      <c r="A21" s="42" t="s">
        <v>315</v>
      </c>
      <c r="B21" s="42" t="s">
        <v>316</v>
      </c>
      <c r="C21" s="42" t="s">
        <v>317</v>
      </c>
      <c r="D21" s="42" t="s">
        <v>265</v>
      </c>
      <c r="E21" s="42" t="s">
        <v>61</v>
      </c>
    </row>
    <row r="22" spans="1:5" ht="11.25">
      <c r="A22" s="42" t="s">
        <v>318</v>
      </c>
      <c r="B22" s="42" t="s">
        <v>319</v>
      </c>
      <c r="C22" s="42" t="s">
        <v>320</v>
      </c>
      <c r="D22" s="42" t="s">
        <v>265</v>
      </c>
      <c r="E22" s="42" t="s">
        <v>61</v>
      </c>
    </row>
    <row r="23" spans="1:5" ht="11.25">
      <c r="A23" s="42" t="s">
        <v>321</v>
      </c>
      <c r="B23" s="42" t="s">
        <v>322</v>
      </c>
      <c r="C23" s="42" t="s">
        <v>323</v>
      </c>
      <c r="D23" s="42" t="s">
        <v>265</v>
      </c>
      <c r="E23" s="42" t="s">
        <v>61</v>
      </c>
    </row>
    <row r="24" spans="1:5" ht="11.25">
      <c r="A24" s="42" t="s">
        <v>321</v>
      </c>
      <c r="B24" s="42" t="s">
        <v>322</v>
      </c>
      <c r="C24" s="42" t="s">
        <v>323</v>
      </c>
      <c r="D24" s="42" t="s">
        <v>265</v>
      </c>
      <c r="E24" s="42" t="s">
        <v>61</v>
      </c>
    </row>
    <row r="25" spans="1:5" ht="11.25">
      <c r="A25" s="42" t="s">
        <v>324</v>
      </c>
      <c r="B25" s="42" t="s">
        <v>325</v>
      </c>
      <c r="C25" s="42" t="s">
        <v>326</v>
      </c>
      <c r="D25" s="42" t="s">
        <v>265</v>
      </c>
      <c r="E25" s="42" t="s">
        <v>61</v>
      </c>
    </row>
    <row r="26" spans="1:5" ht="11.25">
      <c r="A26" s="42" t="s">
        <v>327</v>
      </c>
      <c r="B26" s="42" t="s">
        <v>328</v>
      </c>
      <c r="C26" s="42" t="s">
        <v>329</v>
      </c>
      <c r="D26" s="42" t="s">
        <v>265</v>
      </c>
      <c r="E26" s="42" t="s">
        <v>61</v>
      </c>
    </row>
    <row r="27" spans="1:5" ht="11.25">
      <c r="A27" s="42" t="s">
        <v>330</v>
      </c>
      <c r="B27" s="42" t="s">
        <v>331</v>
      </c>
      <c r="C27" s="42" t="s">
        <v>332</v>
      </c>
      <c r="D27" s="42" t="s">
        <v>265</v>
      </c>
      <c r="E27" s="42" t="s">
        <v>61</v>
      </c>
    </row>
    <row r="28" spans="1:5" ht="11.25">
      <c r="A28" s="42" t="s">
        <v>333</v>
      </c>
      <c r="B28" s="42" t="s">
        <v>334</v>
      </c>
      <c r="C28" s="42" t="s">
        <v>335</v>
      </c>
      <c r="D28" s="42" t="s">
        <v>265</v>
      </c>
      <c r="E28" s="42" t="s">
        <v>61</v>
      </c>
    </row>
    <row r="29" spans="1:5" ht="11.25">
      <c r="A29" s="42" t="s">
        <v>336</v>
      </c>
      <c r="B29" s="42" t="s">
        <v>337</v>
      </c>
      <c r="C29" s="42" t="s">
        <v>329</v>
      </c>
      <c r="D29" s="42" t="s">
        <v>265</v>
      </c>
      <c r="E29" s="42" t="s">
        <v>61</v>
      </c>
    </row>
    <row r="30" spans="1:5" ht="11.25">
      <c r="A30" s="42" t="s">
        <v>338</v>
      </c>
      <c r="B30" s="42" t="s">
        <v>339</v>
      </c>
      <c r="C30" s="42" t="s">
        <v>340</v>
      </c>
      <c r="D30" s="42" t="s">
        <v>265</v>
      </c>
      <c r="E30" s="42" t="s">
        <v>61</v>
      </c>
    </row>
    <row r="31" spans="1:5" ht="11.25">
      <c r="A31" s="42" t="s">
        <v>341</v>
      </c>
      <c r="B31" s="42" t="s">
        <v>342</v>
      </c>
      <c r="C31" s="42" t="s">
        <v>343</v>
      </c>
      <c r="D31" s="42" t="s">
        <v>265</v>
      </c>
      <c r="E31" s="42" t="s">
        <v>61</v>
      </c>
    </row>
    <row r="32" spans="1:5" ht="11.25">
      <c r="A32" s="42" t="s">
        <v>344</v>
      </c>
      <c r="B32" s="42" t="s">
        <v>345</v>
      </c>
      <c r="C32" s="42" t="s">
        <v>320</v>
      </c>
      <c r="D32" s="42" t="s">
        <v>265</v>
      </c>
      <c r="E32" s="42" t="s">
        <v>61</v>
      </c>
    </row>
    <row r="33" spans="1:5" ht="11.25">
      <c r="A33" s="42" t="s">
        <v>346</v>
      </c>
      <c r="B33" s="42" t="s">
        <v>347</v>
      </c>
      <c r="C33" s="42" t="s">
        <v>348</v>
      </c>
      <c r="D33" s="42" t="s">
        <v>265</v>
      </c>
      <c r="E33" s="42" t="s">
        <v>61</v>
      </c>
    </row>
    <row r="34" spans="1:5" ht="11.25">
      <c r="A34" s="42" t="s">
        <v>349</v>
      </c>
      <c r="B34" s="42" t="s">
        <v>350</v>
      </c>
      <c r="C34" s="42" t="s">
        <v>279</v>
      </c>
      <c r="D34" s="42" t="s">
        <v>265</v>
      </c>
      <c r="E34" s="42" t="s">
        <v>61</v>
      </c>
    </row>
    <row r="35" spans="1:5" ht="11.25">
      <c r="A35" s="42" t="s">
        <v>351</v>
      </c>
      <c r="B35" s="42" t="s">
        <v>352</v>
      </c>
      <c r="C35" s="42" t="s">
        <v>279</v>
      </c>
      <c r="D35" s="42" t="s">
        <v>265</v>
      </c>
      <c r="E35" s="42" t="s">
        <v>61</v>
      </c>
    </row>
    <row r="36" spans="1:5" ht="11.25">
      <c r="A36" s="42" t="s">
        <v>353</v>
      </c>
      <c r="B36" s="42" t="s">
        <v>354</v>
      </c>
      <c r="C36" s="42" t="s">
        <v>355</v>
      </c>
      <c r="D36" s="42" t="s">
        <v>265</v>
      </c>
      <c r="E36" s="42" t="s">
        <v>61</v>
      </c>
    </row>
    <row r="37" spans="1:5" ht="11.25">
      <c r="A37" s="42" t="s">
        <v>356</v>
      </c>
      <c r="B37" s="42" t="s">
        <v>357</v>
      </c>
      <c r="C37" s="42" t="s">
        <v>358</v>
      </c>
      <c r="D37" s="42" t="s">
        <v>265</v>
      </c>
      <c r="E37" s="42" t="s">
        <v>61</v>
      </c>
    </row>
    <row r="38" spans="1:5" ht="11.25">
      <c r="A38" s="42" t="s">
        <v>359</v>
      </c>
      <c r="B38" s="42" t="s">
        <v>360</v>
      </c>
      <c r="C38" s="42" t="s">
        <v>361</v>
      </c>
      <c r="D38" s="42" t="s">
        <v>265</v>
      </c>
      <c r="E38" s="42" t="s">
        <v>61</v>
      </c>
    </row>
    <row r="39" spans="1:5" ht="11.25">
      <c r="A39" s="42" t="s">
        <v>362</v>
      </c>
      <c r="B39" s="42" t="s">
        <v>363</v>
      </c>
      <c r="C39" s="42" t="s">
        <v>320</v>
      </c>
      <c r="D39" s="42" t="s">
        <v>265</v>
      </c>
      <c r="E39" s="42" t="s">
        <v>61</v>
      </c>
    </row>
    <row r="40" spans="1:5" ht="11.25">
      <c r="A40" s="42" t="s">
        <v>364</v>
      </c>
      <c r="B40" s="42" t="s">
        <v>365</v>
      </c>
      <c r="C40" s="42" t="s">
        <v>320</v>
      </c>
      <c r="D40" s="42" t="s">
        <v>265</v>
      </c>
      <c r="E40" s="42" t="s">
        <v>61</v>
      </c>
    </row>
    <row r="41" spans="1:5" ht="11.25">
      <c r="A41" s="42" t="s">
        <v>366</v>
      </c>
      <c r="B41" s="42" t="s">
        <v>367</v>
      </c>
      <c r="C41" s="42" t="s">
        <v>358</v>
      </c>
      <c r="D41" s="42" t="s">
        <v>265</v>
      </c>
      <c r="E41" s="42" t="s">
        <v>61</v>
      </c>
    </row>
    <row r="42" spans="1:5" ht="11.25">
      <c r="A42" s="42" t="s">
        <v>368</v>
      </c>
      <c r="B42" s="42" t="s">
        <v>369</v>
      </c>
      <c r="C42" s="42" t="s">
        <v>358</v>
      </c>
      <c r="D42" s="42" t="s">
        <v>265</v>
      </c>
      <c r="E42" s="42" t="s">
        <v>61</v>
      </c>
    </row>
    <row r="43" spans="1:5" ht="11.25">
      <c r="A43" s="42" t="s">
        <v>370</v>
      </c>
      <c r="B43" s="42" t="s">
        <v>371</v>
      </c>
      <c r="C43" s="42" t="s">
        <v>372</v>
      </c>
      <c r="D43" s="42" t="s">
        <v>265</v>
      </c>
      <c r="E43" s="42" t="s">
        <v>61</v>
      </c>
    </row>
    <row r="44" spans="1:5" ht="11.25">
      <c r="A44" s="42" t="s">
        <v>373</v>
      </c>
      <c r="B44" s="42" t="s">
        <v>374</v>
      </c>
      <c r="C44" s="42" t="s">
        <v>375</v>
      </c>
      <c r="D44" s="42" t="s">
        <v>265</v>
      </c>
      <c r="E44" s="42" t="s">
        <v>61</v>
      </c>
    </row>
    <row r="45" spans="1:5" ht="11.25">
      <c r="A45" s="42" t="s">
        <v>376</v>
      </c>
      <c r="B45" s="42" t="s">
        <v>377</v>
      </c>
      <c r="C45" s="42" t="s">
        <v>378</v>
      </c>
      <c r="D45" s="42" t="s">
        <v>265</v>
      </c>
      <c r="E45" s="42" t="s">
        <v>61</v>
      </c>
    </row>
    <row r="46" spans="1:5" ht="11.25">
      <c r="A46" s="42" t="s">
        <v>379</v>
      </c>
      <c r="B46" s="42" t="s">
        <v>267</v>
      </c>
      <c r="C46" s="42" t="s">
        <v>380</v>
      </c>
      <c r="D46" s="42" t="s">
        <v>265</v>
      </c>
      <c r="E46" s="42" t="s">
        <v>61</v>
      </c>
    </row>
    <row r="47" spans="1:5" ht="11.25">
      <c r="A47" s="42" t="s">
        <v>381</v>
      </c>
      <c r="B47" s="42" t="s">
        <v>382</v>
      </c>
      <c r="C47" s="42" t="s">
        <v>383</v>
      </c>
      <c r="D47" s="42" t="s">
        <v>384</v>
      </c>
      <c r="E47" s="42" t="s">
        <v>61</v>
      </c>
    </row>
    <row r="48" spans="1:5" ht="11.25">
      <c r="A48" s="42" t="s">
        <v>385</v>
      </c>
      <c r="B48" s="42" t="s">
        <v>386</v>
      </c>
      <c r="C48" s="42" t="s">
        <v>329</v>
      </c>
      <c r="D48" s="42" t="s">
        <v>384</v>
      </c>
      <c r="E48" s="42" t="s">
        <v>61</v>
      </c>
    </row>
    <row r="49" spans="1:5" ht="11.25">
      <c r="A49" s="42" t="s">
        <v>387</v>
      </c>
      <c r="B49" s="42" t="s">
        <v>388</v>
      </c>
      <c r="C49" s="42" t="s">
        <v>389</v>
      </c>
      <c r="D49" s="42" t="s">
        <v>384</v>
      </c>
      <c r="E49" s="42" t="s">
        <v>61</v>
      </c>
    </row>
    <row r="50" spans="1:5" ht="11.25">
      <c r="A50" s="42" t="s">
        <v>390</v>
      </c>
      <c r="B50" s="42" t="s">
        <v>391</v>
      </c>
      <c r="C50" s="42" t="s">
        <v>392</v>
      </c>
      <c r="D50" s="42" t="s">
        <v>384</v>
      </c>
      <c r="E50" s="42" t="s">
        <v>61</v>
      </c>
    </row>
    <row r="51" spans="1:5" ht="11.25">
      <c r="A51" s="42" t="s">
        <v>393</v>
      </c>
      <c r="B51" s="42" t="s">
        <v>394</v>
      </c>
      <c r="C51" s="42" t="s">
        <v>395</v>
      </c>
      <c r="D51" s="42" t="s">
        <v>384</v>
      </c>
      <c r="E51" s="42" t="s">
        <v>61</v>
      </c>
    </row>
    <row r="52" spans="1:5" ht="11.25">
      <c r="A52" s="42" t="s">
        <v>396</v>
      </c>
      <c r="B52" s="42" t="s">
        <v>397</v>
      </c>
      <c r="C52" s="42" t="s">
        <v>398</v>
      </c>
      <c r="D52" s="42" t="s">
        <v>384</v>
      </c>
      <c r="E52" s="42" t="s">
        <v>61</v>
      </c>
    </row>
    <row r="53" spans="1:5" ht="11.25">
      <c r="A53" s="42" t="s">
        <v>399</v>
      </c>
      <c r="B53" s="42" t="s">
        <v>400</v>
      </c>
      <c r="C53" s="42" t="s">
        <v>401</v>
      </c>
      <c r="D53" s="42" t="s">
        <v>384</v>
      </c>
      <c r="E53" s="42" t="s">
        <v>61</v>
      </c>
    </row>
    <row r="54" spans="1:5" ht="11.25">
      <c r="A54" s="42" t="s">
        <v>402</v>
      </c>
      <c r="B54" s="42" t="s">
        <v>403</v>
      </c>
      <c r="C54" s="42" t="s">
        <v>264</v>
      </c>
      <c r="D54" s="42" t="s">
        <v>384</v>
      </c>
      <c r="E54" s="42" t="s">
        <v>61</v>
      </c>
    </row>
    <row r="55" spans="1:5" ht="11.25">
      <c r="A55" s="42" t="s">
        <v>404</v>
      </c>
      <c r="B55" s="42" t="s">
        <v>405</v>
      </c>
      <c r="C55" s="42" t="s">
        <v>406</v>
      </c>
      <c r="D55" s="42" t="s">
        <v>384</v>
      </c>
      <c r="E55" s="42" t="s">
        <v>61</v>
      </c>
    </row>
    <row r="56" spans="1:5" ht="11.25">
      <c r="A56" s="42" t="s">
        <v>407</v>
      </c>
      <c r="B56" s="42" t="s">
        <v>408</v>
      </c>
      <c r="C56" s="42" t="s">
        <v>409</v>
      </c>
      <c r="D56" s="42" t="s">
        <v>384</v>
      </c>
      <c r="E56" s="42" t="s">
        <v>61</v>
      </c>
    </row>
    <row r="57" spans="1:5" ht="11.25">
      <c r="A57" s="42" t="s">
        <v>410</v>
      </c>
      <c r="B57" s="42" t="s">
        <v>411</v>
      </c>
      <c r="C57" s="42" t="s">
        <v>348</v>
      </c>
      <c r="D57" s="42" t="s">
        <v>384</v>
      </c>
      <c r="E57" s="42" t="s">
        <v>61</v>
      </c>
    </row>
    <row r="58" spans="1:5" ht="11.25">
      <c r="A58" s="42" t="s">
        <v>412</v>
      </c>
      <c r="B58" s="42" t="s">
        <v>413</v>
      </c>
      <c r="C58" s="42" t="s">
        <v>398</v>
      </c>
      <c r="D58" s="42" t="s">
        <v>384</v>
      </c>
      <c r="E58" s="42" t="s">
        <v>61</v>
      </c>
    </row>
    <row r="59" spans="1:5" ht="11.25">
      <c r="A59" s="42" t="s">
        <v>414</v>
      </c>
      <c r="B59" s="42" t="s">
        <v>415</v>
      </c>
      <c r="C59" s="42" t="s">
        <v>317</v>
      </c>
      <c r="D59" s="42" t="s">
        <v>384</v>
      </c>
      <c r="E59" s="42" t="s">
        <v>61</v>
      </c>
    </row>
    <row r="60" spans="1:5" ht="11.25">
      <c r="A60" s="42" t="s">
        <v>414</v>
      </c>
      <c r="B60" s="42" t="s">
        <v>415</v>
      </c>
      <c r="C60" s="42" t="s">
        <v>416</v>
      </c>
      <c r="D60" s="42" t="s">
        <v>384</v>
      </c>
      <c r="E60" s="42" t="s">
        <v>61</v>
      </c>
    </row>
    <row r="61" spans="1:5" ht="11.25">
      <c r="A61" s="42" t="s">
        <v>417</v>
      </c>
      <c r="B61" s="42" t="s">
        <v>418</v>
      </c>
      <c r="C61" s="42" t="s">
        <v>361</v>
      </c>
      <c r="D61" s="42" t="s">
        <v>384</v>
      </c>
      <c r="E61" s="42" t="s">
        <v>61</v>
      </c>
    </row>
    <row r="62" spans="1:5" ht="11.25">
      <c r="A62" s="42" t="s">
        <v>419</v>
      </c>
      <c r="B62" s="42" t="s">
        <v>420</v>
      </c>
      <c r="C62" s="42" t="s">
        <v>320</v>
      </c>
      <c r="D62" s="42" t="s">
        <v>384</v>
      </c>
      <c r="E62" s="42" t="s">
        <v>61</v>
      </c>
    </row>
    <row r="63" spans="1:5" ht="11.25">
      <c r="A63" s="42" t="s">
        <v>421</v>
      </c>
      <c r="B63" s="42" t="s">
        <v>422</v>
      </c>
      <c r="C63" s="42" t="s">
        <v>423</v>
      </c>
      <c r="D63" s="42" t="s">
        <v>384</v>
      </c>
      <c r="E63" s="42" t="s">
        <v>61</v>
      </c>
    </row>
    <row r="64" spans="1:5" ht="11.25">
      <c r="A64" s="42" t="s">
        <v>424</v>
      </c>
      <c r="B64" s="42" t="s">
        <v>425</v>
      </c>
      <c r="C64" s="42" t="s">
        <v>426</v>
      </c>
      <c r="D64" s="42" t="s">
        <v>384</v>
      </c>
      <c r="E64" s="42" t="s">
        <v>61</v>
      </c>
    </row>
    <row r="65" spans="1:5" ht="11.25">
      <c r="A65" s="42" t="s">
        <v>427</v>
      </c>
      <c r="B65" s="42" t="s">
        <v>428</v>
      </c>
      <c r="C65" s="42" t="s">
        <v>429</v>
      </c>
      <c r="D65" s="42" t="s">
        <v>384</v>
      </c>
      <c r="E65" s="42" t="s">
        <v>61</v>
      </c>
    </row>
    <row r="66" spans="1:5" ht="11.25">
      <c r="A66" s="42" t="s">
        <v>430</v>
      </c>
      <c r="B66" s="42" t="s">
        <v>431</v>
      </c>
      <c r="C66" s="42" t="s">
        <v>429</v>
      </c>
      <c r="D66" s="42" t="s">
        <v>384</v>
      </c>
      <c r="E66" s="42" t="s">
        <v>61</v>
      </c>
    </row>
    <row r="67" spans="1:5" ht="11.25">
      <c r="A67" s="42" t="s">
        <v>432</v>
      </c>
      <c r="B67" s="42" t="s">
        <v>433</v>
      </c>
      <c r="C67" s="42" t="s">
        <v>332</v>
      </c>
      <c r="D67" s="42" t="s">
        <v>384</v>
      </c>
      <c r="E67" s="42" t="s">
        <v>61</v>
      </c>
    </row>
    <row r="68" spans="1:5" ht="11.25">
      <c r="A68" s="42" t="s">
        <v>434</v>
      </c>
      <c r="B68" s="42" t="s">
        <v>435</v>
      </c>
      <c r="C68" s="42" t="s">
        <v>436</v>
      </c>
      <c r="D68" s="42" t="s">
        <v>384</v>
      </c>
      <c r="E68" s="42" t="s">
        <v>61</v>
      </c>
    </row>
    <row r="69" spans="1:5" ht="11.25">
      <c r="A69" s="42" t="s">
        <v>437</v>
      </c>
      <c r="B69" s="42" t="s">
        <v>438</v>
      </c>
      <c r="C69" s="42" t="s">
        <v>294</v>
      </c>
      <c r="D69" s="42" t="s">
        <v>384</v>
      </c>
      <c r="E69" s="42" t="s">
        <v>61</v>
      </c>
    </row>
    <row r="70" spans="1:5" ht="11.25">
      <c r="A70" s="42" t="s">
        <v>439</v>
      </c>
      <c r="B70" s="42" t="s">
        <v>440</v>
      </c>
      <c r="C70" s="42" t="s">
        <v>317</v>
      </c>
      <c r="D70" s="42" t="s">
        <v>384</v>
      </c>
      <c r="E70" s="42" t="s">
        <v>61</v>
      </c>
    </row>
    <row r="71" spans="1:5" ht="11.25">
      <c r="A71" s="42" t="s">
        <v>441</v>
      </c>
      <c r="B71" s="42" t="s">
        <v>442</v>
      </c>
      <c r="C71" s="42" t="s">
        <v>409</v>
      </c>
      <c r="D71" s="42" t="s">
        <v>384</v>
      </c>
      <c r="E71" s="42" t="s">
        <v>61</v>
      </c>
    </row>
    <row r="72" spans="1:5" ht="11.25">
      <c r="A72" s="42" t="s">
        <v>443</v>
      </c>
      <c r="B72" s="42" t="s">
        <v>444</v>
      </c>
      <c r="C72" s="42" t="s">
        <v>445</v>
      </c>
      <c r="D72" s="42" t="s">
        <v>384</v>
      </c>
      <c r="E72" s="42" t="s">
        <v>61</v>
      </c>
    </row>
    <row r="73" spans="1:5" ht="11.25">
      <c r="A73" s="42" t="s">
        <v>446</v>
      </c>
      <c r="B73" s="42" t="s">
        <v>447</v>
      </c>
      <c r="C73" s="42" t="s">
        <v>448</v>
      </c>
      <c r="D73" s="42" t="s">
        <v>384</v>
      </c>
      <c r="E73" s="42" t="s">
        <v>61</v>
      </c>
    </row>
    <row r="74" spans="1:5" ht="11.25">
      <c r="A74" s="42" t="s">
        <v>449</v>
      </c>
      <c r="B74" s="42" t="s">
        <v>391</v>
      </c>
      <c r="C74" s="42" t="s">
        <v>450</v>
      </c>
      <c r="D74" s="42" t="s">
        <v>384</v>
      </c>
      <c r="E74" s="42" t="s">
        <v>61</v>
      </c>
    </row>
    <row r="75" spans="1:5" ht="11.25">
      <c r="A75" s="42" t="s">
        <v>451</v>
      </c>
      <c r="B75" s="42" t="s">
        <v>452</v>
      </c>
      <c r="C75" s="42" t="s">
        <v>409</v>
      </c>
      <c r="D75" s="42" t="s">
        <v>133</v>
      </c>
      <c r="E75" s="42" t="s">
        <v>61</v>
      </c>
    </row>
    <row r="76" spans="1:5" ht="11.25">
      <c r="A76" s="42" t="s">
        <v>453</v>
      </c>
      <c r="B76" s="42" t="s">
        <v>454</v>
      </c>
      <c r="C76" s="42" t="s">
        <v>455</v>
      </c>
      <c r="D76" s="42" t="s">
        <v>133</v>
      </c>
      <c r="E76" s="42" t="s">
        <v>61</v>
      </c>
    </row>
    <row r="77" spans="1:5" ht="11.25">
      <c r="A77" s="42" t="s">
        <v>456</v>
      </c>
      <c r="B77" s="42" t="s">
        <v>457</v>
      </c>
      <c r="C77" s="42" t="s">
        <v>348</v>
      </c>
      <c r="D77" s="42" t="s">
        <v>133</v>
      </c>
      <c r="E77" s="42" t="s">
        <v>61</v>
      </c>
    </row>
    <row r="78" spans="1:5" ht="11.25">
      <c r="A78" s="42" t="s">
        <v>458</v>
      </c>
      <c r="B78" s="42" t="s">
        <v>459</v>
      </c>
      <c r="C78" s="42" t="s">
        <v>460</v>
      </c>
      <c r="D78" s="42" t="s">
        <v>133</v>
      </c>
      <c r="E78" s="42" t="s">
        <v>61</v>
      </c>
    </row>
    <row r="79" spans="1:5" ht="11.25">
      <c r="A79" s="42" t="s">
        <v>461</v>
      </c>
      <c r="B79" s="42" t="s">
        <v>462</v>
      </c>
      <c r="C79" s="42" t="s">
        <v>463</v>
      </c>
      <c r="D79" s="42" t="s">
        <v>133</v>
      </c>
      <c r="E79" s="42" t="s">
        <v>61</v>
      </c>
    </row>
    <row r="80" spans="1:5" ht="11.25">
      <c r="A80" s="42" t="s">
        <v>464</v>
      </c>
      <c r="B80" s="42" t="s">
        <v>465</v>
      </c>
      <c r="C80" s="42" t="s">
        <v>302</v>
      </c>
      <c r="D80" s="42" t="s">
        <v>133</v>
      </c>
      <c r="E80" s="42" t="s">
        <v>61</v>
      </c>
    </row>
    <row r="81" spans="1:5" ht="11.25">
      <c r="A81" s="42" t="s">
        <v>466</v>
      </c>
      <c r="B81" s="42" t="s">
        <v>467</v>
      </c>
      <c r="C81" s="42" t="s">
        <v>468</v>
      </c>
      <c r="D81" s="42" t="s">
        <v>133</v>
      </c>
      <c r="E81" s="42" t="s">
        <v>61</v>
      </c>
    </row>
    <row r="82" spans="1:5" ht="11.25">
      <c r="A82" s="42" t="s">
        <v>469</v>
      </c>
      <c r="B82" s="42" t="s">
        <v>470</v>
      </c>
      <c r="C82" s="42" t="s">
        <v>320</v>
      </c>
      <c r="D82" s="42" t="s">
        <v>133</v>
      </c>
      <c r="E82" s="42" t="s">
        <v>61</v>
      </c>
    </row>
    <row r="83" spans="1:5" ht="11.25">
      <c r="A83" s="42" t="s">
        <v>471</v>
      </c>
      <c r="B83" s="42" t="s">
        <v>472</v>
      </c>
      <c r="C83" s="42" t="s">
        <v>329</v>
      </c>
      <c r="D83" s="42" t="s">
        <v>133</v>
      </c>
      <c r="E83" s="42" t="s">
        <v>61</v>
      </c>
    </row>
    <row r="84" spans="1:5" ht="11.25">
      <c r="A84" s="42" t="s">
        <v>473</v>
      </c>
      <c r="B84" s="42" t="s">
        <v>474</v>
      </c>
      <c r="C84" s="42" t="s">
        <v>409</v>
      </c>
      <c r="D84" s="42" t="s">
        <v>133</v>
      </c>
      <c r="E84" s="42" t="s">
        <v>61</v>
      </c>
    </row>
    <row r="85" spans="1:5" ht="11.25">
      <c r="A85" s="42" t="s">
        <v>475</v>
      </c>
      <c r="B85" s="42" t="s">
        <v>476</v>
      </c>
      <c r="C85" s="42" t="s">
        <v>477</v>
      </c>
      <c r="D85" s="42" t="s">
        <v>133</v>
      </c>
      <c r="E85" s="42" t="s">
        <v>61</v>
      </c>
    </row>
    <row r="86" spans="1:5" ht="11.25">
      <c r="A86" s="42" t="s">
        <v>478</v>
      </c>
      <c r="B86" s="42" t="s">
        <v>479</v>
      </c>
      <c r="C86" s="42" t="s">
        <v>279</v>
      </c>
      <c r="D86" s="42" t="s">
        <v>133</v>
      </c>
      <c r="E86" s="42" t="s">
        <v>61</v>
      </c>
    </row>
    <row r="87" spans="1:5" ht="11.25">
      <c r="A87" s="42" t="s">
        <v>480</v>
      </c>
      <c r="B87" s="42" t="s">
        <v>481</v>
      </c>
      <c r="C87" s="42" t="s">
        <v>482</v>
      </c>
      <c r="D87" s="42" t="s">
        <v>133</v>
      </c>
      <c r="E87" s="42" t="s">
        <v>61</v>
      </c>
    </row>
    <row r="88" spans="1:5" ht="11.25">
      <c r="A88" s="42" t="s">
        <v>283</v>
      </c>
      <c r="B88" s="42" t="s">
        <v>284</v>
      </c>
      <c r="C88" s="42" t="s">
        <v>285</v>
      </c>
      <c r="D88" s="42" t="s">
        <v>133</v>
      </c>
      <c r="E88" s="42" t="s">
        <v>61</v>
      </c>
    </row>
    <row r="89" spans="1:5" ht="11.25">
      <c r="A89" s="42" t="s">
        <v>483</v>
      </c>
      <c r="B89" s="42" t="s">
        <v>484</v>
      </c>
      <c r="C89" s="42" t="s">
        <v>332</v>
      </c>
      <c r="D89" s="42" t="s">
        <v>133</v>
      </c>
      <c r="E89" s="42" t="s">
        <v>61</v>
      </c>
    </row>
    <row r="90" spans="1:5" ht="11.25">
      <c r="A90" s="42" t="s">
        <v>485</v>
      </c>
      <c r="B90" s="42" t="s">
        <v>486</v>
      </c>
      <c r="C90" s="42" t="s">
        <v>389</v>
      </c>
      <c r="D90" s="42" t="s">
        <v>133</v>
      </c>
      <c r="E90" s="42" t="s">
        <v>61</v>
      </c>
    </row>
    <row r="91" spans="1:5" ht="11.25">
      <c r="A91" s="42" t="s">
        <v>487</v>
      </c>
      <c r="B91" s="42" t="s">
        <v>488</v>
      </c>
      <c r="C91" s="42" t="s">
        <v>343</v>
      </c>
      <c r="D91" s="42" t="s">
        <v>133</v>
      </c>
      <c r="E91" s="42" t="s">
        <v>61</v>
      </c>
    </row>
    <row r="92" spans="1:5" ht="11.25">
      <c r="A92" s="42" t="s">
        <v>489</v>
      </c>
      <c r="B92" s="42" t="s">
        <v>490</v>
      </c>
      <c r="C92" s="42" t="s">
        <v>409</v>
      </c>
      <c r="D92" s="42" t="s">
        <v>133</v>
      </c>
      <c r="E92" s="42" t="s">
        <v>61</v>
      </c>
    </row>
    <row r="93" spans="1:5" ht="11.25">
      <c r="A93" s="42" t="s">
        <v>491</v>
      </c>
      <c r="B93" s="42" t="s">
        <v>492</v>
      </c>
      <c r="C93" s="42" t="s">
        <v>493</v>
      </c>
      <c r="D93" s="42" t="s">
        <v>133</v>
      </c>
      <c r="E93" s="42" t="s">
        <v>61</v>
      </c>
    </row>
    <row r="94" spans="1:5" ht="11.25">
      <c r="A94" s="42" t="s">
        <v>494</v>
      </c>
      <c r="B94" s="42" t="s">
        <v>495</v>
      </c>
      <c r="C94" s="42" t="s">
        <v>493</v>
      </c>
      <c r="D94" s="42" t="s">
        <v>133</v>
      </c>
      <c r="E94" s="42" t="s">
        <v>61</v>
      </c>
    </row>
    <row r="95" spans="1:5" ht="11.25">
      <c r="A95" s="42" t="s">
        <v>496</v>
      </c>
      <c r="B95" s="42" t="s">
        <v>497</v>
      </c>
      <c r="C95" s="42" t="s">
        <v>498</v>
      </c>
      <c r="D95" s="42" t="s">
        <v>133</v>
      </c>
      <c r="E95" s="42" t="s">
        <v>61</v>
      </c>
    </row>
    <row r="96" spans="1:5" ht="11.25">
      <c r="A96" s="42" t="s">
        <v>499</v>
      </c>
      <c r="B96" s="42" t="s">
        <v>500</v>
      </c>
      <c r="C96" s="42" t="s">
        <v>501</v>
      </c>
      <c r="D96" s="42" t="s">
        <v>133</v>
      </c>
      <c r="E96" s="42" t="s">
        <v>61</v>
      </c>
    </row>
    <row r="97" spans="1:5" ht="11.25">
      <c r="A97" s="42" t="s">
        <v>502</v>
      </c>
      <c r="B97" s="42" t="s">
        <v>503</v>
      </c>
      <c r="C97" s="42" t="s">
        <v>332</v>
      </c>
      <c r="D97" s="42" t="s">
        <v>133</v>
      </c>
      <c r="E97" s="42" t="s">
        <v>61</v>
      </c>
    </row>
    <row r="98" spans="1:5" ht="11.25">
      <c r="A98" s="42" t="s">
        <v>504</v>
      </c>
      <c r="B98" s="42" t="s">
        <v>505</v>
      </c>
      <c r="C98" s="42" t="s">
        <v>332</v>
      </c>
      <c r="D98" s="42" t="s">
        <v>133</v>
      </c>
      <c r="E98" s="42" t="s">
        <v>61</v>
      </c>
    </row>
    <row r="99" spans="1:5" ht="11.25">
      <c r="A99" s="42" t="s">
        <v>506</v>
      </c>
      <c r="B99" s="42" t="s">
        <v>507</v>
      </c>
      <c r="C99" s="42" t="s">
        <v>279</v>
      </c>
      <c r="D99" s="42" t="s">
        <v>133</v>
      </c>
      <c r="E99" s="42" t="s">
        <v>61</v>
      </c>
    </row>
    <row r="100" spans="1:5" ht="11.25">
      <c r="A100" s="42" t="s">
        <v>508</v>
      </c>
      <c r="B100" s="42" t="s">
        <v>509</v>
      </c>
      <c r="C100" s="42" t="s">
        <v>279</v>
      </c>
      <c r="D100" s="42" t="s">
        <v>133</v>
      </c>
      <c r="E100" s="42" t="s">
        <v>61</v>
      </c>
    </row>
    <row r="101" spans="1:5" ht="11.25">
      <c r="A101" s="42" t="s">
        <v>510</v>
      </c>
      <c r="B101" s="42" t="s">
        <v>511</v>
      </c>
      <c r="C101" s="42" t="s">
        <v>279</v>
      </c>
      <c r="D101" s="42" t="s">
        <v>133</v>
      </c>
      <c r="E101" s="42" t="s">
        <v>61</v>
      </c>
    </row>
    <row r="102" spans="1:5" ht="11.25">
      <c r="A102" s="42" t="s">
        <v>512</v>
      </c>
      <c r="B102" s="42" t="s">
        <v>513</v>
      </c>
      <c r="C102" s="42" t="s">
        <v>468</v>
      </c>
      <c r="D102" s="42" t="s">
        <v>133</v>
      </c>
      <c r="E102" s="42" t="s">
        <v>61</v>
      </c>
    </row>
    <row r="103" spans="1:5" ht="11.25">
      <c r="A103" s="42" t="s">
        <v>312</v>
      </c>
      <c r="B103" s="42" t="s">
        <v>313</v>
      </c>
      <c r="C103" s="42" t="s">
        <v>314</v>
      </c>
      <c r="D103" s="42" t="s">
        <v>133</v>
      </c>
      <c r="E103" s="42" t="s">
        <v>61</v>
      </c>
    </row>
    <row r="104" spans="1:5" ht="11.25">
      <c r="A104" s="42" t="s">
        <v>514</v>
      </c>
      <c r="B104" s="42" t="s">
        <v>515</v>
      </c>
      <c r="C104" s="42" t="s">
        <v>274</v>
      </c>
      <c r="D104" s="42" t="s">
        <v>133</v>
      </c>
      <c r="E104" s="42" t="s">
        <v>61</v>
      </c>
    </row>
    <row r="105" spans="1:5" ht="11.25">
      <c r="A105" s="42" t="s">
        <v>516</v>
      </c>
      <c r="B105" s="42" t="s">
        <v>517</v>
      </c>
      <c r="C105" s="42" t="s">
        <v>518</v>
      </c>
      <c r="D105" s="42" t="s">
        <v>133</v>
      </c>
      <c r="E105" s="42" t="s">
        <v>61</v>
      </c>
    </row>
    <row r="106" spans="1:5" ht="11.25">
      <c r="A106" s="42" t="s">
        <v>519</v>
      </c>
      <c r="B106" s="42" t="s">
        <v>520</v>
      </c>
      <c r="C106" s="42" t="s">
        <v>329</v>
      </c>
      <c r="D106" s="42" t="s">
        <v>133</v>
      </c>
      <c r="E106" s="42" t="s">
        <v>61</v>
      </c>
    </row>
    <row r="107" spans="1:5" ht="11.25">
      <c r="A107" s="42" t="s">
        <v>521</v>
      </c>
      <c r="B107" s="42" t="s">
        <v>522</v>
      </c>
      <c r="C107" s="42" t="s">
        <v>498</v>
      </c>
      <c r="D107" s="42" t="s">
        <v>133</v>
      </c>
      <c r="E107" s="42" t="s">
        <v>61</v>
      </c>
    </row>
    <row r="108" spans="1:5" ht="11.25">
      <c r="A108" s="42" t="s">
        <v>523</v>
      </c>
      <c r="B108" s="42" t="s">
        <v>524</v>
      </c>
      <c r="C108" s="42" t="s">
        <v>329</v>
      </c>
      <c r="D108" s="42" t="s">
        <v>133</v>
      </c>
      <c r="E108" s="42" t="s">
        <v>61</v>
      </c>
    </row>
    <row r="109" spans="1:5" ht="11.25">
      <c r="A109" s="42" t="s">
        <v>525</v>
      </c>
      <c r="B109" s="42" t="s">
        <v>526</v>
      </c>
      <c r="C109" s="42" t="s">
        <v>527</v>
      </c>
      <c r="D109" s="42" t="s">
        <v>133</v>
      </c>
      <c r="E109" s="42" t="s">
        <v>61</v>
      </c>
    </row>
    <row r="110" spans="1:5" ht="11.25">
      <c r="A110" s="42" t="s">
        <v>528</v>
      </c>
      <c r="B110" s="42" t="s">
        <v>529</v>
      </c>
      <c r="C110" s="42" t="s">
        <v>320</v>
      </c>
      <c r="D110" s="42" t="s">
        <v>133</v>
      </c>
      <c r="E110" s="42" t="s">
        <v>61</v>
      </c>
    </row>
    <row r="111" spans="1:5" ht="11.25">
      <c r="A111" s="42" t="s">
        <v>530</v>
      </c>
      <c r="B111" s="42" t="s">
        <v>531</v>
      </c>
      <c r="C111" s="42" t="s">
        <v>532</v>
      </c>
      <c r="D111" s="42" t="s">
        <v>133</v>
      </c>
      <c r="E111" s="42" t="s">
        <v>61</v>
      </c>
    </row>
    <row r="112" spans="1:5" ht="11.25">
      <c r="A112" s="42" t="s">
        <v>533</v>
      </c>
      <c r="B112" s="42" t="s">
        <v>534</v>
      </c>
      <c r="C112" s="42" t="s">
        <v>409</v>
      </c>
      <c r="D112" s="42" t="s">
        <v>133</v>
      </c>
      <c r="E112" s="42" t="s">
        <v>61</v>
      </c>
    </row>
    <row r="113" spans="1:5" ht="11.25">
      <c r="A113" s="42" t="s">
        <v>535</v>
      </c>
      <c r="B113" s="42" t="s">
        <v>536</v>
      </c>
      <c r="C113" s="42" t="s">
        <v>537</v>
      </c>
      <c r="D113" s="42" t="s">
        <v>133</v>
      </c>
      <c r="E113" s="42" t="s">
        <v>61</v>
      </c>
    </row>
    <row r="114" spans="1:5" ht="11.25">
      <c r="A114" s="42" t="s">
        <v>538</v>
      </c>
      <c r="B114" s="42" t="s">
        <v>539</v>
      </c>
      <c r="C114" s="42" t="s">
        <v>355</v>
      </c>
      <c r="D114" s="42" t="s">
        <v>133</v>
      </c>
      <c r="E114" s="42" t="s">
        <v>61</v>
      </c>
    </row>
    <row r="115" spans="1:5" ht="11.25">
      <c r="A115" s="42" t="s">
        <v>540</v>
      </c>
      <c r="B115" s="42" t="s">
        <v>541</v>
      </c>
      <c r="C115" s="42" t="s">
        <v>448</v>
      </c>
      <c r="D115" s="42" t="s">
        <v>133</v>
      </c>
      <c r="E115" s="42" t="s">
        <v>61</v>
      </c>
    </row>
    <row r="116" spans="1:5" ht="11.25">
      <c r="A116" s="42" t="s">
        <v>542</v>
      </c>
      <c r="B116" s="42" t="s">
        <v>543</v>
      </c>
      <c r="C116" s="42" t="s">
        <v>348</v>
      </c>
      <c r="D116" s="42" t="s">
        <v>133</v>
      </c>
      <c r="E116" s="42" t="s">
        <v>61</v>
      </c>
    </row>
    <row r="117" spans="1:5" ht="11.25">
      <c r="A117" s="42" t="s">
        <v>544</v>
      </c>
      <c r="B117" s="42" t="s">
        <v>545</v>
      </c>
      <c r="C117" s="42" t="s">
        <v>389</v>
      </c>
      <c r="D117" s="42" t="s">
        <v>133</v>
      </c>
      <c r="E117" s="42" t="s">
        <v>61</v>
      </c>
    </row>
    <row r="118" spans="1:5" ht="11.25">
      <c r="A118" s="42" t="s">
        <v>546</v>
      </c>
      <c r="B118" s="42" t="s">
        <v>547</v>
      </c>
      <c r="C118" s="42" t="s">
        <v>548</v>
      </c>
      <c r="D118" s="42" t="s">
        <v>133</v>
      </c>
      <c r="E118" s="42" t="s">
        <v>61</v>
      </c>
    </row>
    <row r="119" spans="1:5" ht="11.25">
      <c r="A119" s="42" t="s">
        <v>549</v>
      </c>
      <c r="B119" s="42" t="s">
        <v>550</v>
      </c>
      <c r="C119" s="42" t="s">
        <v>348</v>
      </c>
      <c r="D119" s="42" t="s">
        <v>133</v>
      </c>
      <c r="E119" s="42" t="s">
        <v>61</v>
      </c>
    </row>
    <row r="120" spans="1:5" ht="11.25">
      <c r="A120" s="42" t="s">
        <v>551</v>
      </c>
      <c r="B120" s="42" t="s">
        <v>552</v>
      </c>
      <c r="C120" s="42" t="s">
        <v>553</v>
      </c>
      <c r="D120" s="42" t="s">
        <v>133</v>
      </c>
      <c r="E120" s="42" t="s">
        <v>61</v>
      </c>
    </row>
    <row r="121" spans="1:5" ht="11.25">
      <c r="A121" s="42" t="s">
        <v>554</v>
      </c>
      <c r="B121" s="42" t="s">
        <v>555</v>
      </c>
      <c r="C121" s="42" t="s">
        <v>271</v>
      </c>
      <c r="D121" s="42" t="s">
        <v>133</v>
      </c>
      <c r="E121" s="42" t="s">
        <v>61</v>
      </c>
    </row>
    <row r="122" spans="1:5" ht="11.25">
      <c r="A122" s="42" t="s">
        <v>556</v>
      </c>
      <c r="B122" s="42" t="s">
        <v>557</v>
      </c>
      <c r="C122" s="42" t="s">
        <v>343</v>
      </c>
      <c r="D122" s="42" t="s">
        <v>133</v>
      </c>
      <c r="E122" s="42" t="s">
        <v>61</v>
      </c>
    </row>
    <row r="123" spans="1:5" ht="11.25">
      <c r="A123" s="42" t="s">
        <v>558</v>
      </c>
      <c r="B123" s="42" t="s">
        <v>559</v>
      </c>
      <c r="C123" s="42" t="s">
        <v>279</v>
      </c>
      <c r="D123" s="42" t="s">
        <v>133</v>
      </c>
      <c r="E123" s="42" t="s">
        <v>61</v>
      </c>
    </row>
    <row r="124" spans="1:5" ht="11.25">
      <c r="A124" s="42" t="s">
        <v>560</v>
      </c>
      <c r="B124" s="42" t="s">
        <v>561</v>
      </c>
      <c r="C124" s="42" t="s">
        <v>329</v>
      </c>
      <c r="D124" s="42" t="s">
        <v>133</v>
      </c>
      <c r="E124" s="42" t="s">
        <v>61</v>
      </c>
    </row>
    <row r="125" spans="1:5" ht="11.25">
      <c r="A125" s="42" t="s">
        <v>562</v>
      </c>
      <c r="B125" s="42" t="s">
        <v>563</v>
      </c>
      <c r="C125" s="42" t="s">
        <v>355</v>
      </c>
      <c r="D125" s="42" t="s">
        <v>133</v>
      </c>
      <c r="E125" s="42" t="s">
        <v>61</v>
      </c>
    </row>
    <row r="126" spans="1:5" ht="11.25">
      <c r="A126" s="42" t="s">
        <v>564</v>
      </c>
      <c r="B126" s="42" t="s">
        <v>565</v>
      </c>
      <c r="C126" s="42" t="s">
        <v>320</v>
      </c>
      <c r="D126" s="42" t="s">
        <v>133</v>
      </c>
      <c r="E126" s="42" t="s">
        <v>61</v>
      </c>
    </row>
    <row r="127" spans="1:5" ht="11.25">
      <c r="A127" s="42" t="s">
        <v>566</v>
      </c>
      <c r="B127" s="42" t="s">
        <v>567</v>
      </c>
      <c r="C127" s="42" t="s">
        <v>279</v>
      </c>
      <c r="D127" s="42" t="s">
        <v>133</v>
      </c>
      <c r="E127" s="42" t="s">
        <v>61</v>
      </c>
    </row>
    <row r="128" spans="1:5" ht="11.25">
      <c r="A128" s="42" t="s">
        <v>568</v>
      </c>
      <c r="B128" s="42" t="s">
        <v>569</v>
      </c>
      <c r="C128" s="42" t="s">
        <v>570</v>
      </c>
      <c r="D128" s="42" t="s">
        <v>133</v>
      </c>
      <c r="E128" s="42" t="s">
        <v>61</v>
      </c>
    </row>
    <row r="129" spans="1:5" ht="11.25">
      <c r="A129" s="42" t="s">
        <v>571</v>
      </c>
      <c r="B129" s="42" t="s">
        <v>572</v>
      </c>
      <c r="C129" s="42" t="s">
        <v>340</v>
      </c>
      <c r="D129" s="42" t="s">
        <v>133</v>
      </c>
      <c r="E129" s="42" t="s">
        <v>61</v>
      </c>
    </row>
    <row r="130" spans="1:5" ht="11.25">
      <c r="A130" s="42" t="s">
        <v>573</v>
      </c>
      <c r="B130" s="42" t="s">
        <v>574</v>
      </c>
      <c r="C130" s="42" t="s">
        <v>389</v>
      </c>
      <c r="D130" s="42" t="s">
        <v>133</v>
      </c>
      <c r="E130" s="42" t="s">
        <v>61</v>
      </c>
    </row>
    <row r="131" spans="1:5" ht="11.25">
      <c r="A131" s="42" t="s">
        <v>575</v>
      </c>
      <c r="B131" s="42" t="s">
        <v>576</v>
      </c>
      <c r="C131" s="42" t="s">
        <v>348</v>
      </c>
      <c r="D131" s="42" t="s">
        <v>133</v>
      </c>
      <c r="E131" s="42" t="s">
        <v>61</v>
      </c>
    </row>
    <row r="132" spans="1:5" ht="11.25">
      <c r="A132" s="42" t="s">
        <v>577</v>
      </c>
      <c r="B132" s="42" t="s">
        <v>578</v>
      </c>
      <c r="C132" s="42" t="s">
        <v>579</v>
      </c>
      <c r="D132" s="42" t="s">
        <v>133</v>
      </c>
      <c r="E132" s="42" t="s">
        <v>61</v>
      </c>
    </row>
    <row r="133" spans="1:5" ht="11.25">
      <c r="A133" s="42" t="s">
        <v>580</v>
      </c>
      <c r="B133" s="42" t="s">
        <v>581</v>
      </c>
      <c r="C133" s="42" t="s">
        <v>332</v>
      </c>
      <c r="D133" s="42" t="s">
        <v>133</v>
      </c>
      <c r="E133" s="42" t="s">
        <v>61</v>
      </c>
    </row>
    <row r="134" spans="1:5" ht="11.25">
      <c r="A134" s="42" t="s">
        <v>582</v>
      </c>
      <c r="B134" s="42" t="s">
        <v>583</v>
      </c>
      <c r="C134" s="42" t="s">
        <v>409</v>
      </c>
      <c r="D134" s="42" t="s">
        <v>133</v>
      </c>
      <c r="E134" s="42" t="s">
        <v>61</v>
      </c>
    </row>
    <row r="135" spans="1:5" ht="11.25">
      <c r="A135" s="42" t="s">
        <v>584</v>
      </c>
      <c r="B135" s="42" t="s">
        <v>585</v>
      </c>
      <c r="C135" s="42" t="s">
        <v>586</v>
      </c>
      <c r="D135" s="42" t="s">
        <v>133</v>
      </c>
      <c r="E135" s="42" t="s">
        <v>61</v>
      </c>
    </row>
    <row r="136" spans="1:5" ht="11.25">
      <c r="A136" s="42" t="s">
        <v>587</v>
      </c>
      <c r="B136" s="42" t="s">
        <v>588</v>
      </c>
      <c r="C136" s="42" t="s">
        <v>389</v>
      </c>
      <c r="D136" s="42" t="s">
        <v>133</v>
      </c>
      <c r="E136" s="42" t="s">
        <v>61</v>
      </c>
    </row>
    <row r="137" spans="1:5" ht="11.25">
      <c r="A137" s="42" t="s">
        <v>589</v>
      </c>
      <c r="B137" s="42" t="s">
        <v>590</v>
      </c>
      <c r="C137" s="42" t="s">
        <v>389</v>
      </c>
      <c r="D137" s="42" t="s">
        <v>133</v>
      </c>
      <c r="E137" s="42" t="s">
        <v>61</v>
      </c>
    </row>
    <row r="138" spans="1:5" ht="11.25">
      <c r="A138" s="42" t="s">
        <v>591</v>
      </c>
      <c r="B138" s="42" t="s">
        <v>592</v>
      </c>
      <c r="C138" s="42" t="s">
        <v>409</v>
      </c>
      <c r="D138" s="42" t="s">
        <v>133</v>
      </c>
      <c r="E138" s="42" t="s">
        <v>61</v>
      </c>
    </row>
    <row r="139" spans="1:5" ht="11.25">
      <c r="A139" s="42" t="s">
        <v>593</v>
      </c>
      <c r="B139" s="42" t="s">
        <v>594</v>
      </c>
      <c r="C139" s="42" t="s">
        <v>389</v>
      </c>
      <c r="D139" s="42" t="s">
        <v>133</v>
      </c>
      <c r="E139" s="42" t="s">
        <v>61</v>
      </c>
    </row>
    <row r="140" spans="1:5" ht="11.25">
      <c r="A140" s="42" t="s">
        <v>595</v>
      </c>
      <c r="B140" s="42" t="s">
        <v>596</v>
      </c>
      <c r="C140" s="42" t="s">
        <v>409</v>
      </c>
      <c r="D140" s="42" t="s">
        <v>133</v>
      </c>
      <c r="E140" s="42" t="s">
        <v>61</v>
      </c>
    </row>
    <row r="141" spans="1:5" ht="11.25">
      <c r="A141" s="42" t="s">
        <v>597</v>
      </c>
      <c r="B141" s="42" t="s">
        <v>598</v>
      </c>
      <c r="C141" s="42" t="s">
        <v>409</v>
      </c>
      <c r="D141" s="42" t="s">
        <v>133</v>
      </c>
      <c r="E141" s="42" t="s">
        <v>61</v>
      </c>
    </row>
    <row r="142" spans="1:5" ht="11.25">
      <c r="A142" s="42" t="s">
        <v>599</v>
      </c>
      <c r="B142" s="42" t="s">
        <v>600</v>
      </c>
      <c r="C142" s="42" t="s">
        <v>389</v>
      </c>
      <c r="D142" s="42" t="s">
        <v>133</v>
      </c>
      <c r="E142" s="42" t="s">
        <v>61</v>
      </c>
    </row>
    <row r="143" spans="1:5" ht="11.25">
      <c r="A143" s="42" t="s">
        <v>601</v>
      </c>
      <c r="B143" s="42" t="s">
        <v>602</v>
      </c>
      <c r="C143" s="42" t="s">
        <v>455</v>
      </c>
      <c r="D143" s="42" t="s">
        <v>133</v>
      </c>
      <c r="E143" s="42" t="s">
        <v>61</v>
      </c>
    </row>
    <row r="144" spans="1:5" ht="11.25">
      <c r="A144" s="42" t="s">
        <v>603</v>
      </c>
      <c r="B144" s="42" t="s">
        <v>604</v>
      </c>
      <c r="C144" s="42" t="s">
        <v>605</v>
      </c>
      <c r="D144" s="42" t="s">
        <v>133</v>
      </c>
      <c r="E144" s="42" t="s">
        <v>61</v>
      </c>
    </row>
    <row r="145" spans="1:5" ht="11.25">
      <c r="A145" s="42" t="s">
        <v>606</v>
      </c>
      <c r="B145" s="42" t="s">
        <v>607</v>
      </c>
      <c r="C145" s="42" t="s">
        <v>348</v>
      </c>
      <c r="D145" s="42" t="s">
        <v>133</v>
      </c>
      <c r="E145" s="42" t="s">
        <v>61</v>
      </c>
    </row>
    <row r="146" spans="1:5" ht="11.25">
      <c r="A146" s="42" t="s">
        <v>608</v>
      </c>
      <c r="B146" s="42" t="s">
        <v>609</v>
      </c>
      <c r="C146" s="42" t="s">
        <v>332</v>
      </c>
      <c r="D146" s="42" t="s">
        <v>133</v>
      </c>
      <c r="E146" s="42" t="s">
        <v>61</v>
      </c>
    </row>
    <row r="147" spans="1:5" ht="11.25">
      <c r="A147" s="42" t="s">
        <v>610</v>
      </c>
      <c r="B147" s="42" t="s">
        <v>611</v>
      </c>
      <c r="C147" s="42" t="s">
        <v>311</v>
      </c>
      <c r="D147" s="42" t="s">
        <v>133</v>
      </c>
      <c r="E147" s="42" t="s">
        <v>61</v>
      </c>
    </row>
    <row r="148" spans="1:5" ht="11.25">
      <c r="A148" s="42" t="s">
        <v>612</v>
      </c>
      <c r="B148" s="42" t="s">
        <v>613</v>
      </c>
      <c r="C148" s="42" t="s">
        <v>311</v>
      </c>
      <c r="D148" s="42" t="s">
        <v>133</v>
      </c>
      <c r="E148" s="42" t="s">
        <v>61</v>
      </c>
    </row>
    <row r="149" spans="1:5" ht="11.25">
      <c r="A149" s="42" t="s">
        <v>614</v>
      </c>
      <c r="B149" s="42" t="s">
        <v>615</v>
      </c>
      <c r="C149" s="42" t="s">
        <v>317</v>
      </c>
      <c r="D149" s="42" t="s">
        <v>133</v>
      </c>
      <c r="E149" s="42" t="s">
        <v>61</v>
      </c>
    </row>
    <row r="150" spans="1:5" ht="11.25">
      <c r="A150" s="42" t="s">
        <v>616</v>
      </c>
      <c r="B150" s="42" t="s">
        <v>617</v>
      </c>
      <c r="C150" s="42" t="s">
        <v>389</v>
      </c>
      <c r="D150" s="42" t="s">
        <v>133</v>
      </c>
      <c r="E150" s="42" t="s">
        <v>61</v>
      </c>
    </row>
    <row r="151" spans="1:5" ht="11.25">
      <c r="A151" s="42" t="s">
        <v>618</v>
      </c>
      <c r="B151" s="42" t="s">
        <v>619</v>
      </c>
      <c r="C151" s="42" t="s">
        <v>389</v>
      </c>
      <c r="D151" s="42" t="s">
        <v>133</v>
      </c>
      <c r="E151" s="42" t="s">
        <v>61</v>
      </c>
    </row>
    <row r="152" spans="1:5" ht="11.25">
      <c r="A152" s="42" t="s">
        <v>620</v>
      </c>
      <c r="B152" s="42" t="s">
        <v>621</v>
      </c>
      <c r="C152" s="42" t="s">
        <v>317</v>
      </c>
      <c r="D152" s="42" t="s">
        <v>133</v>
      </c>
      <c r="E152" s="42" t="s">
        <v>61</v>
      </c>
    </row>
    <row r="153" spans="1:5" ht="11.25">
      <c r="A153" s="42" t="s">
        <v>622</v>
      </c>
      <c r="B153" s="42" t="s">
        <v>623</v>
      </c>
      <c r="C153" s="42" t="s">
        <v>279</v>
      </c>
      <c r="D153" s="42" t="s">
        <v>133</v>
      </c>
      <c r="E153" s="42" t="s">
        <v>61</v>
      </c>
    </row>
    <row r="154" spans="1:5" ht="11.25">
      <c r="A154" s="42" t="s">
        <v>624</v>
      </c>
      <c r="B154" s="42" t="s">
        <v>625</v>
      </c>
      <c r="C154" s="42" t="s">
        <v>348</v>
      </c>
      <c r="D154" s="42" t="s">
        <v>133</v>
      </c>
      <c r="E154" s="42" t="s">
        <v>61</v>
      </c>
    </row>
    <row r="155" spans="1:5" ht="11.25">
      <c r="A155" s="42" t="s">
        <v>626</v>
      </c>
      <c r="B155" s="42" t="s">
        <v>627</v>
      </c>
      <c r="C155" s="42" t="s">
        <v>320</v>
      </c>
      <c r="D155" s="42" t="s">
        <v>133</v>
      </c>
      <c r="E155" s="42" t="s">
        <v>61</v>
      </c>
    </row>
    <row r="156" spans="1:5" ht="11.25">
      <c r="A156" s="42" t="s">
        <v>628</v>
      </c>
      <c r="B156" s="42" t="s">
        <v>629</v>
      </c>
      <c r="C156" s="42" t="s">
        <v>389</v>
      </c>
      <c r="D156" s="42" t="s">
        <v>133</v>
      </c>
      <c r="E156" s="42" t="s">
        <v>61</v>
      </c>
    </row>
    <row r="157" spans="1:5" ht="11.25">
      <c r="A157" s="42" t="s">
        <v>630</v>
      </c>
      <c r="B157" s="42" t="s">
        <v>631</v>
      </c>
      <c r="C157" s="42" t="s">
        <v>332</v>
      </c>
      <c r="D157" s="42" t="s">
        <v>133</v>
      </c>
      <c r="E157" s="42" t="s">
        <v>61</v>
      </c>
    </row>
    <row r="158" spans="1:5" ht="11.25">
      <c r="A158" s="42" t="s">
        <v>632</v>
      </c>
      <c r="B158" s="42" t="s">
        <v>633</v>
      </c>
      <c r="C158" s="42" t="s">
        <v>389</v>
      </c>
      <c r="D158" s="42" t="s">
        <v>133</v>
      </c>
      <c r="E158" s="42" t="s">
        <v>61</v>
      </c>
    </row>
    <row r="159" spans="1:5" ht="11.25">
      <c r="A159" s="42" t="s">
        <v>634</v>
      </c>
      <c r="B159" s="42" t="s">
        <v>635</v>
      </c>
      <c r="C159" s="42" t="s">
        <v>605</v>
      </c>
      <c r="D159" s="42" t="s">
        <v>133</v>
      </c>
      <c r="E159" s="42" t="s">
        <v>61</v>
      </c>
    </row>
    <row r="160" spans="1:5" ht="11.25">
      <c r="A160" s="42" t="s">
        <v>353</v>
      </c>
      <c r="B160" s="42" t="s">
        <v>354</v>
      </c>
      <c r="C160" s="42" t="s">
        <v>355</v>
      </c>
      <c r="D160" s="42" t="s">
        <v>133</v>
      </c>
      <c r="E160" s="42" t="s">
        <v>61</v>
      </c>
    </row>
    <row r="161" spans="1:5" ht="11.25">
      <c r="A161" s="42" t="s">
        <v>636</v>
      </c>
      <c r="B161" s="42" t="s">
        <v>637</v>
      </c>
      <c r="C161" s="42" t="s">
        <v>348</v>
      </c>
      <c r="D161" s="42" t="s">
        <v>133</v>
      </c>
      <c r="E161" s="42" t="s">
        <v>61</v>
      </c>
    </row>
    <row r="162" spans="1:5" ht="11.25">
      <c r="A162" s="42" t="s">
        <v>638</v>
      </c>
      <c r="B162" s="42" t="s">
        <v>639</v>
      </c>
      <c r="C162" s="42" t="s">
        <v>348</v>
      </c>
      <c r="D162" s="42" t="s">
        <v>133</v>
      </c>
      <c r="E162" s="42" t="s">
        <v>61</v>
      </c>
    </row>
    <row r="163" spans="1:5" ht="11.25">
      <c r="A163" s="42" t="s">
        <v>640</v>
      </c>
      <c r="B163" s="42" t="s">
        <v>641</v>
      </c>
      <c r="C163" s="42" t="s">
        <v>311</v>
      </c>
      <c r="D163" s="42" t="s">
        <v>133</v>
      </c>
      <c r="E163" s="42" t="s">
        <v>61</v>
      </c>
    </row>
    <row r="164" spans="1:5" ht="11.25">
      <c r="A164" s="42" t="s">
        <v>642</v>
      </c>
      <c r="B164" s="42" t="s">
        <v>643</v>
      </c>
      <c r="C164" s="42" t="s">
        <v>389</v>
      </c>
      <c r="D164" s="42" t="s">
        <v>133</v>
      </c>
      <c r="E164" s="42" t="s">
        <v>61</v>
      </c>
    </row>
    <row r="165" spans="1:5" ht="11.25">
      <c r="A165" s="42" t="s">
        <v>432</v>
      </c>
      <c r="B165" s="42" t="s">
        <v>433</v>
      </c>
      <c r="C165" s="42" t="s">
        <v>332</v>
      </c>
      <c r="D165" s="42" t="s">
        <v>133</v>
      </c>
      <c r="E165" s="42" t="s">
        <v>61</v>
      </c>
    </row>
    <row r="166" spans="1:5" ht="11.25">
      <c r="A166" s="42" t="s">
        <v>644</v>
      </c>
      <c r="B166" s="42" t="s">
        <v>645</v>
      </c>
      <c r="C166" s="42" t="s">
        <v>317</v>
      </c>
      <c r="D166" s="42" t="s">
        <v>133</v>
      </c>
      <c r="E166" s="42" t="s">
        <v>61</v>
      </c>
    </row>
    <row r="167" spans="1:5" ht="11.25">
      <c r="A167" s="42" t="s">
        <v>646</v>
      </c>
      <c r="B167" s="42" t="s">
        <v>647</v>
      </c>
      <c r="C167" s="42" t="s">
        <v>389</v>
      </c>
      <c r="D167" s="42" t="s">
        <v>133</v>
      </c>
      <c r="E167" s="42" t="s">
        <v>61</v>
      </c>
    </row>
    <row r="168" spans="1:5" ht="11.25">
      <c r="A168" s="42" t="s">
        <v>648</v>
      </c>
      <c r="B168" s="42" t="s">
        <v>649</v>
      </c>
      <c r="C168" s="42" t="s">
        <v>311</v>
      </c>
      <c r="D168" s="42" t="s">
        <v>133</v>
      </c>
      <c r="E168" s="42" t="s">
        <v>61</v>
      </c>
    </row>
    <row r="169" spans="1:5" ht="11.25">
      <c r="A169" s="42" t="s">
        <v>650</v>
      </c>
      <c r="B169" s="42" t="s">
        <v>651</v>
      </c>
      <c r="C169" s="42" t="s">
        <v>455</v>
      </c>
      <c r="D169" s="42" t="s">
        <v>133</v>
      </c>
      <c r="E169" s="42" t="s">
        <v>61</v>
      </c>
    </row>
    <row r="170" spans="1:5" ht="11.25">
      <c r="A170" s="42" t="s">
        <v>652</v>
      </c>
      <c r="B170" s="42" t="s">
        <v>653</v>
      </c>
      <c r="C170" s="42" t="s">
        <v>332</v>
      </c>
      <c r="D170" s="42" t="s">
        <v>133</v>
      </c>
      <c r="E170" s="42" t="s">
        <v>61</v>
      </c>
    </row>
    <row r="171" spans="1:5" ht="11.25">
      <c r="A171" s="42" t="s">
        <v>654</v>
      </c>
      <c r="B171" s="42" t="s">
        <v>655</v>
      </c>
      <c r="C171" s="42" t="s">
        <v>656</v>
      </c>
      <c r="D171" s="42" t="s">
        <v>133</v>
      </c>
      <c r="E171" s="42" t="s">
        <v>61</v>
      </c>
    </row>
    <row r="172" spans="1:5" ht="11.25">
      <c r="A172" s="42" t="s">
        <v>657</v>
      </c>
      <c r="B172" s="42" t="s">
        <v>658</v>
      </c>
      <c r="C172" s="42" t="s">
        <v>659</v>
      </c>
      <c r="D172" s="42" t="s">
        <v>133</v>
      </c>
      <c r="E172" s="42" t="s">
        <v>61</v>
      </c>
    </row>
    <row r="173" spans="1:5" ht="11.25">
      <c r="A173" s="42" t="s">
        <v>660</v>
      </c>
      <c r="B173" s="42" t="s">
        <v>661</v>
      </c>
      <c r="C173" s="42" t="s">
        <v>662</v>
      </c>
      <c r="D173" s="42" t="s">
        <v>133</v>
      </c>
      <c r="E173" s="42" t="s">
        <v>61</v>
      </c>
    </row>
    <row r="174" spans="1:5" ht="11.25">
      <c r="A174" s="42" t="s">
        <v>663</v>
      </c>
      <c r="B174" s="42" t="s">
        <v>664</v>
      </c>
      <c r="C174" s="42" t="s">
        <v>355</v>
      </c>
      <c r="D174" s="42" t="s">
        <v>133</v>
      </c>
      <c r="E174" s="42" t="s">
        <v>61</v>
      </c>
    </row>
    <row r="175" spans="1:5" ht="11.25">
      <c r="A175" s="42" t="s">
        <v>665</v>
      </c>
      <c r="B175" s="42" t="s">
        <v>666</v>
      </c>
      <c r="C175" s="42" t="s">
        <v>332</v>
      </c>
      <c r="D175" s="42" t="s">
        <v>133</v>
      </c>
      <c r="E175" s="42" t="s">
        <v>61</v>
      </c>
    </row>
    <row r="176" spans="1:5" ht="11.25">
      <c r="A176" s="42" t="s">
        <v>667</v>
      </c>
      <c r="B176" s="42" t="s">
        <v>668</v>
      </c>
      <c r="C176" s="42" t="s">
        <v>317</v>
      </c>
      <c r="D176" s="42" t="s">
        <v>133</v>
      </c>
      <c r="E176" s="42" t="s">
        <v>61</v>
      </c>
    </row>
    <row r="177" spans="1:5" ht="11.25">
      <c r="A177" s="42" t="s">
        <v>669</v>
      </c>
      <c r="B177" s="42" t="s">
        <v>670</v>
      </c>
      <c r="C177" s="42" t="s">
        <v>389</v>
      </c>
      <c r="D177" s="42" t="s">
        <v>133</v>
      </c>
      <c r="E177" s="42" t="s">
        <v>61</v>
      </c>
    </row>
    <row r="178" spans="1:5" ht="11.25">
      <c r="A178" s="42" t="s">
        <v>671</v>
      </c>
      <c r="B178" s="42" t="s">
        <v>672</v>
      </c>
      <c r="C178" s="42" t="s">
        <v>317</v>
      </c>
      <c r="D178" s="42" t="s">
        <v>133</v>
      </c>
      <c r="E178" s="42" t="s">
        <v>61</v>
      </c>
    </row>
    <row r="179" spans="1:5" ht="11.25">
      <c r="A179" s="42" t="s">
        <v>673</v>
      </c>
      <c r="B179" s="42" t="s">
        <v>674</v>
      </c>
      <c r="C179" s="42" t="s">
        <v>317</v>
      </c>
      <c r="D179" s="42" t="s">
        <v>133</v>
      </c>
      <c r="E179" s="42" t="s">
        <v>61</v>
      </c>
    </row>
    <row r="180" spans="1:5" ht="11.25">
      <c r="A180" s="42" t="s">
        <v>675</v>
      </c>
      <c r="B180" s="42" t="s">
        <v>676</v>
      </c>
      <c r="C180" s="42" t="s">
        <v>348</v>
      </c>
      <c r="D180" s="42" t="s">
        <v>133</v>
      </c>
      <c r="E180" s="42" t="s">
        <v>61</v>
      </c>
    </row>
    <row r="181" spans="1:5" ht="11.25">
      <c r="A181" s="42" t="s">
        <v>677</v>
      </c>
      <c r="B181" s="42" t="s">
        <v>678</v>
      </c>
      <c r="C181" s="42" t="s">
        <v>320</v>
      </c>
      <c r="D181" s="42" t="s">
        <v>133</v>
      </c>
      <c r="E181" s="42" t="s">
        <v>61</v>
      </c>
    </row>
    <row r="182" spans="1:5" ht="11.25">
      <c r="A182" s="42" t="s">
        <v>679</v>
      </c>
      <c r="B182" s="42" t="s">
        <v>680</v>
      </c>
      <c r="C182" s="42" t="s">
        <v>409</v>
      </c>
      <c r="D182" s="42" t="s">
        <v>133</v>
      </c>
      <c r="E182" s="42" t="s">
        <v>61</v>
      </c>
    </row>
    <row r="183" spans="1:5" ht="11.25">
      <c r="A183" s="42" t="s">
        <v>681</v>
      </c>
      <c r="B183" s="42" t="s">
        <v>682</v>
      </c>
      <c r="C183" s="42" t="s">
        <v>409</v>
      </c>
      <c r="D183" s="42" t="s">
        <v>133</v>
      </c>
      <c r="E183" s="42" t="s">
        <v>61</v>
      </c>
    </row>
    <row r="184" spans="1:5" ht="11.25">
      <c r="A184" s="42" t="s">
        <v>683</v>
      </c>
      <c r="B184" s="42" t="s">
        <v>684</v>
      </c>
      <c r="C184" s="42" t="s">
        <v>348</v>
      </c>
      <c r="D184" s="42" t="s">
        <v>133</v>
      </c>
      <c r="E184" s="42" t="s">
        <v>61</v>
      </c>
    </row>
    <row r="185" spans="1:5" ht="11.25">
      <c r="A185" s="42" t="s">
        <v>685</v>
      </c>
      <c r="B185" s="42" t="s">
        <v>686</v>
      </c>
      <c r="C185" s="42" t="s">
        <v>348</v>
      </c>
      <c r="D185" s="42" t="s">
        <v>133</v>
      </c>
      <c r="E185" s="42" t="s">
        <v>61</v>
      </c>
    </row>
    <row r="186" spans="1:5" ht="11.25">
      <c r="A186" s="42" t="s">
        <v>687</v>
      </c>
      <c r="B186" s="42" t="s">
        <v>688</v>
      </c>
      <c r="C186" s="42" t="s">
        <v>332</v>
      </c>
      <c r="D186" s="42" t="s">
        <v>133</v>
      </c>
      <c r="E186" s="42" t="s">
        <v>61</v>
      </c>
    </row>
    <row r="187" spans="1:5" ht="11.25">
      <c r="A187" s="42" t="s">
        <v>689</v>
      </c>
      <c r="B187" s="42" t="s">
        <v>690</v>
      </c>
      <c r="C187" s="42" t="s">
        <v>409</v>
      </c>
      <c r="D187" s="42" t="s">
        <v>133</v>
      </c>
      <c r="E187" s="42" t="s">
        <v>61</v>
      </c>
    </row>
    <row r="188" spans="1:5" ht="11.25">
      <c r="A188" s="42" t="s">
        <v>691</v>
      </c>
      <c r="B188" s="42" t="s">
        <v>692</v>
      </c>
      <c r="C188" s="42" t="s">
        <v>335</v>
      </c>
      <c r="D188" s="42" t="s">
        <v>133</v>
      </c>
      <c r="E188" s="42" t="s">
        <v>61</v>
      </c>
    </row>
    <row r="189" spans="1:5" ht="11.25">
      <c r="A189" s="42" t="s">
        <v>693</v>
      </c>
      <c r="B189" s="42" t="s">
        <v>694</v>
      </c>
      <c r="C189" s="42" t="s">
        <v>348</v>
      </c>
      <c r="D189" s="42" t="s">
        <v>133</v>
      </c>
      <c r="E189" s="42" t="s">
        <v>61</v>
      </c>
    </row>
    <row r="190" spans="1:5" ht="11.25">
      <c r="A190" s="42" t="s">
        <v>695</v>
      </c>
      <c r="B190" s="42" t="s">
        <v>696</v>
      </c>
      <c r="C190" s="42" t="s">
        <v>586</v>
      </c>
      <c r="D190" s="42" t="s">
        <v>133</v>
      </c>
      <c r="E190" s="42" t="s">
        <v>61</v>
      </c>
    </row>
    <row r="191" spans="1:5" ht="11.25">
      <c r="A191" s="42" t="s">
        <v>697</v>
      </c>
      <c r="B191" s="42" t="s">
        <v>698</v>
      </c>
      <c r="C191" s="42" t="s">
        <v>389</v>
      </c>
      <c r="D191" s="42" t="s">
        <v>133</v>
      </c>
      <c r="E191" s="42" t="s">
        <v>61</v>
      </c>
    </row>
    <row r="192" spans="1:5" ht="11.25">
      <c r="A192" s="42" t="s">
        <v>699</v>
      </c>
      <c r="B192" s="42" t="s">
        <v>700</v>
      </c>
      <c r="C192" s="42" t="s">
        <v>279</v>
      </c>
      <c r="D192" s="42" t="s">
        <v>133</v>
      </c>
      <c r="E192" s="42" t="s">
        <v>61</v>
      </c>
    </row>
    <row r="193" spans="1:5" ht="11.25">
      <c r="A193" s="42" t="s">
        <v>701</v>
      </c>
      <c r="B193" s="42" t="s">
        <v>702</v>
      </c>
      <c r="C193" s="42" t="s">
        <v>703</v>
      </c>
      <c r="D193" s="42" t="s">
        <v>133</v>
      </c>
      <c r="E193" s="42" t="s">
        <v>61</v>
      </c>
    </row>
    <row r="194" spans="1:5" ht="11.25">
      <c r="A194" s="42" t="s">
        <v>704</v>
      </c>
      <c r="B194" s="42" t="s">
        <v>705</v>
      </c>
      <c r="C194" s="42" t="s">
        <v>348</v>
      </c>
      <c r="D194" s="42" t="s">
        <v>133</v>
      </c>
      <c r="E194" s="42" t="s">
        <v>61</v>
      </c>
    </row>
    <row r="195" spans="1:5" ht="11.25">
      <c r="A195" s="42" t="s">
        <v>706</v>
      </c>
      <c r="B195" s="42" t="s">
        <v>707</v>
      </c>
      <c r="C195" s="42" t="s">
        <v>389</v>
      </c>
      <c r="D195" s="42" t="s">
        <v>133</v>
      </c>
      <c r="E195" s="42" t="s">
        <v>61</v>
      </c>
    </row>
    <row r="196" spans="1:5" ht="11.25">
      <c r="A196" s="42" t="s">
        <v>708</v>
      </c>
      <c r="B196" s="42" t="s">
        <v>709</v>
      </c>
      <c r="C196" s="42" t="s">
        <v>710</v>
      </c>
      <c r="D196" s="42" t="s">
        <v>133</v>
      </c>
      <c r="E196" s="42" t="s">
        <v>61</v>
      </c>
    </row>
    <row r="197" spans="1:5" ht="11.25">
      <c r="A197" s="42" t="s">
        <v>711</v>
      </c>
      <c r="B197" s="42" t="s">
        <v>712</v>
      </c>
      <c r="C197" s="42" t="s">
        <v>455</v>
      </c>
      <c r="D197" s="42" t="s">
        <v>133</v>
      </c>
      <c r="E197" s="42" t="s">
        <v>61</v>
      </c>
    </row>
    <row r="198" spans="1:5" ht="11.25">
      <c r="A198" s="42" t="s">
        <v>713</v>
      </c>
      <c r="B198" s="42" t="s">
        <v>714</v>
      </c>
      <c r="C198" s="42" t="s">
        <v>274</v>
      </c>
      <c r="D198" s="42" t="s">
        <v>133</v>
      </c>
      <c r="E198" s="42" t="s">
        <v>61</v>
      </c>
    </row>
    <row r="199" spans="1:5" ht="11.25">
      <c r="A199" s="42" t="s">
        <v>715</v>
      </c>
      <c r="B199" s="42" t="s">
        <v>716</v>
      </c>
      <c r="C199" s="42" t="s">
        <v>332</v>
      </c>
      <c r="D199" s="42" t="s">
        <v>133</v>
      </c>
      <c r="E199" s="42" t="s">
        <v>61</v>
      </c>
    </row>
    <row r="200" spans="1:5" ht="11.25">
      <c r="A200" s="42" t="s">
        <v>717</v>
      </c>
      <c r="B200" s="42" t="s">
        <v>718</v>
      </c>
      <c r="C200" s="42" t="s">
        <v>719</v>
      </c>
      <c r="D200" s="42" t="s">
        <v>133</v>
      </c>
      <c r="E200" s="42" t="s">
        <v>61</v>
      </c>
    </row>
    <row r="201" spans="1:5" ht="11.25">
      <c r="A201" s="42" t="s">
        <v>720</v>
      </c>
      <c r="B201" s="42" t="s">
        <v>721</v>
      </c>
      <c r="C201" s="42" t="s">
        <v>722</v>
      </c>
      <c r="D201" s="42" t="s">
        <v>133</v>
      </c>
      <c r="E201" s="42" t="s">
        <v>61</v>
      </c>
    </row>
    <row r="202" spans="1:5" ht="11.25">
      <c r="A202" s="42" t="s">
        <v>723</v>
      </c>
      <c r="B202" s="42" t="s">
        <v>724</v>
      </c>
      <c r="C202" s="42" t="s">
        <v>279</v>
      </c>
      <c r="D202" s="42" t="s">
        <v>133</v>
      </c>
      <c r="E202" s="42" t="s">
        <v>61</v>
      </c>
    </row>
    <row r="203" spans="1:5" ht="11.25">
      <c r="A203" s="42" t="s">
        <v>725</v>
      </c>
      <c r="B203" s="42" t="s">
        <v>726</v>
      </c>
      <c r="C203" s="42" t="s">
        <v>409</v>
      </c>
      <c r="D203" s="42" t="s">
        <v>133</v>
      </c>
      <c r="E203" s="42" t="s">
        <v>61</v>
      </c>
    </row>
    <row r="204" spans="1:5" ht="11.25">
      <c r="A204" s="42" t="s">
        <v>727</v>
      </c>
      <c r="B204" s="42" t="s">
        <v>728</v>
      </c>
      <c r="C204" s="42" t="s">
        <v>348</v>
      </c>
      <c r="D204" s="42" t="s">
        <v>133</v>
      </c>
      <c r="E204" s="42" t="s">
        <v>61</v>
      </c>
    </row>
    <row r="205" spans="1:5" ht="11.25">
      <c r="A205" s="42" t="s">
        <v>729</v>
      </c>
      <c r="B205" s="42" t="s">
        <v>541</v>
      </c>
      <c r="C205" s="42" t="s">
        <v>730</v>
      </c>
      <c r="D205" s="42" t="s">
        <v>133</v>
      </c>
      <c r="E205" s="42" t="s">
        <v>61</v>
      </c>
    </row>
    <row r="206" spans="1:5" ht="11.25">
      <c r="A206" s="42" t="s">
        <v>379</v>
      </c>
      <c r="B206" s="42" t="s">
        <v>267</v>
      </c>
      <c r="C206" s="42" t="s">
        <v>380</v>
      </c>
      <c r="D206" s="42" t="s">
        <v>133</v>
      </c>
      <c r="E206" s="42" t="s">
        <v>61</v>
      </c>
    </row>
    <row r="207" spans="1:5" ht="11.25">
      <c r="A207" s="42" t="s">
        <v>262</v>
      </c>
      <c r="B207" s="42" t="s">
        <v>263</v>
      </c>
      <c r="C207" s="42" t="s">
        <v>264</v>
      </c>
      <c r="D207" s="42" t="s">
        <v>731</v>
      </c>
      <c r="E207" s="42" t="s">
        <v>61</v>
      </c>
    </row>
    <row r="208" spans="1:5" ht="11.25">
      <c r="A208" s="42" t="s">
        <v>732</v>
      </c>
      <c r="B208" s="42" t="s">
        <v>733</v>
      </c>
      <c r="C208" s="42" t="s">
        <v>392</v>
      </c>
      <c r="D208" s="42" t="s">
        <v>731</v>
      </c>
      <c r="E208" s="42" t="s">
        <v>61</v>
      </c>
    </row>
    <row r="209" spans="1:5" ht="11.25">
      <c r="A209" s="42" t="s">
        <v>269</v>
      </c>
      <c r="B209" s="42" t="s">
        <v>270</v>
      </c>
      <c r="C209" s="42" t="s">
        <v>271</v>
      </c>
      <c r="D209" s="42" t="s">
        <v>731</v>
      </c>
      <c r="E209" s="42" t="s">
        <v>61</v>
      </c>
    </row>
    <row r="210" spans="1:5" ht="11.25">
      <c r="A210" s="42" t="s">
        <v>272</v>
      </c>
      <c r="B210" s="42" t="s">
        <v>273</v>
      </c>
      <c r="C210" s="42" t="s">
        <v>274</v>
      </c>
      <c r="D210" s="42" t="s">
        <v>731</v>
      </c>
      <c r="E210" s="42" t="s">
        <v>61</v>
      </c>
    </row>
    <row r="211" spans="1:5" ht="11.25">
      <c r="A211" s="42" t="s">
        <v>286</v>
      </c>
      <c r="B211" s="42" t="s">
        <v>287</v>
      </c>
      <c r="C211" s="42" t="s">
        <v>288</v>
      </c>
      <c r="D211" s="42" t="s">
        <v>731</v>
      </c>
      <c r="E211" s="42" t="s">
        <v>61</v>
      </c>
    </row>
    <row r="212" spans="1:5" ht="11.25">
      <c r="A212" s="42" t="s">
        <v>292</v>
      </c>
      <c r="B212" s="42" t="s">
        <v>293</v>
      </c>
      <c r="C212" s="42" t="s">
        <v>294</v>
      </c>
      <c r="D212" s="42" t="s">
        <v>731</v>
      </c>
      <c r="E212" s="42" t="s">
        <v>61</v>
      </c>
    </row>
    <row r="213" spans="1:5" ht="11.25">
      <c r="A213" s="42" t="s">
        <v>734</v>
      </c>
      <c r="B213" s="42" t="s">
        <v>735</v>
      </c>
      <c r="C213" s="42" t="s">
        <v>736</v>
      </c>
      <c r="D213" s="42" t="s">
        <v>731</v>
      </c>
      <c r="E213" s="42" t="s">
        <v>61</v>
      </c>
    </row>
    <row r="214" spans="1:5" ht="11.25">
      <c r="A214" s="42" t="s">
        <v>318</v>
      </c>
      <c r="B214" s="42" t="s">
        <v>319</v>
      </c>
      <c r="C214" s="42" t="s">
        <v>320</v>
      </c>
      <c r="D214" s="42" t="s">
        <v>731</v>
      </c>
      <c r="E214" s="42" t="s">
        <v>61</v>
      </c>
    </row>
    <row r="215" spans="1:5" ht="11.25">
      <c r="A215" s="42" t="s">
        <v>737</v>
      </c>
      <c r="B215" s="42" t="s">
        <v>733</v>
      </c>
      <c r="C215" s="42" t="s">
        <v>448</v>
      </c>
      <c r="D215" s="42" t="s">
        <v>731</v>
      </c>
      <c r="E215" s="42" t="s">
        <v>61</v>
      </c>
    </row>
    <row r="216" spans="1:5" ht="11.25">
      <c r="A216" s="42" t="s">
        <v>738</v>
      </c>
      <c r="B216" s="42" t="s">
        <v>733</v>
      </c>
      <c r="C216" s="42" t="s">
        <v>739</v>
      </c>
      <c r="D216" s="42" t="s">
        <v>731</v>
      </c>
      <c r="E216" s="42" t="s">
        <v>61</v>
      </c>
    </row>
    <row r="217" spans="1:5" ht="11.25">
      <c r="A217" s="42" t="s">
        <v>330</v>
      </c>
      <c r="B217" s="42" t="s">
        <v>331</v>
      </c>
      <c r="C217" s="42" t="s">
        <v>332</v>
      </c>
      <c r="D217" s="42" t="s">
        <v>731</v>
      </c>
      <c r="E217" s="42" t="s">
        <v>61</v>
      </c>
    </row>
    <row r="218" spans="1:5" ht="11.25">
      <c r="A218" s="42" t="s">
        <v>333</v>
      </c>
      <c r="B218" s="42" t="s">
        <v>334</v>
      </c>
      <c r="C218" s="42" t="s">
        <v>335</v>
      </c>
      <c r="D218" s="42" t="s">
        <v>731</v>
      </c>
      <c r="E218" s="42" t="s">
        <v>61</v>
      </c>
    </row>
    <row r="219" spans="1:5" ht="11.25">
      <c r="A219" s="42" t="s">
        <v>346</v>
      </c>
      <c r="B219" s="42" t="s">
        <v>347</v>
      </c>
      <c r="C219" s="42" t="s">
        <v>348</v>
      </c>
      <c r="D219" s="42" t="s">
        <v>731</v>
      </c>
      <c r="E219" s="42" t="s">
        <v>61</v>
      </c>
    </row>
    <row r="220" spans="1:5" ht="11.25">
      <c r="A220" s="42" t="s">
        <v>740</v>
      </c>
      <c r="B220" s="42" t="s">
        <v>741</v>
      </c>
      <c r="C220" s="42" t="s">
        <v>372</v>
      </c>
      <c r="D220" s="42" t="s">
        <v>731</v>
      </c>
      <c r="E220" s="42" t="s">
        <v>61</v>
      </c>
    </row>
    <row r="221" spans="1:5" ht="11.25">
      <c r="A221" s="42" t="s">
        <v>742</v>
      </c>
      <c r="B221" s="42" t="s">
        <v>743</v>
      </c>
      <c r="C221" s="42" t="s">
        <v>460</v>
      </c>
      <c r="D221" s="42" t="s">
        <v>731</v>
      </c>
      <c r="E221" s="42" t="s">
        <v>61</v>
      </c>
    </row>
    <row r="222" spans="1:5" ht="11.25">
      <c r="A222" s="42" t="s">
        <v>744</v>
      </c>
      <c r="B222" s="42" t="s">
        <v>733</v>
      </c>
      <c r="C222" s="42" t="s">
        <v>745</v>
      </c>
      <c r="D222" s="42" t="s">
        <v>731</v>
      </c>
      <c r="E222" s="42" t="s">
        <v>61</v>
      </c>
    </row>
    <row r="223" spans="1:5" ht="11.25">
      <c r="A223" s="42" t="s">
        <v>746</v>
      </c>
      <c r="B223" s="42" t="s">
        <v>747</v>
      </c>
      <c r="C223" s="42" t="s">
        <v>739</v>
      </c>
      <c r="D223" s="42" t="s">
        <v>731</v>
      </c>
      <c r="E223" s="42" t="s">
        <v>61</v>
      </c>
    </row>
    <row r="224" spans="1:5" ht="11.25">
      <c r="A224" s="42" t="s">
        <v>748</v>
      </c>
      <c r="B224" s="42" t="s">
        <v>733</v>
      </c>
      <c r="C224" s="42" t="s">
        <v>745</v>
      </c>
      <c r="D224" s="42" t="s">
        <v>731</v>
      </c>
      <c r="E224" s="42" t="s">
        <v>61</v>
      </c>
    </row>
    <row r="225" spans="1:5" ht="11.25">
      <c r="A225" s="42" t="s">
        <v>749</v>
      </c>
      <c r="B225" s="42" t="s">
        <v>750</v>
      </c>
      <c r="C225" s="42" t="s">
        <v>730</v>
      </c>
      <c r="D225" s="42" t="s">
        <v>731</v>
      </c>
      <c r="E225" s="42" t="s">
        <v>61</v>
      </c>
    </row>
    <row r="226" spans="1:5" ht="11.25">
      <c r="A226" s="42" t="s">
        <v>362</v>
      </c>
      <c r="B226" s="42" t="s">
        <v>363</v>
      </c>
      <c r="C226" s="42" t="s">
        <v>320</v>
      </c>
      <c r="D226" s="42" t="s">
        <v>751</v>
      </c>
      <c r="E226" s="42" t="s">
        <v>61</v>
      </c>
    </row>
    <row r="230" spans="1:52" ht="11.25">
      <c r="A230" s="246" t="s">
        <v>765</v>
      </c>
      <c r="D230" s="246" t="s">
        <v>766</v>
      </c>
      <c r="H230" s="246" t="s">
        <v>767</v>
      </c>
      <c r="L230" s="246" t="s">
        <v>768</v>
      </c>
      <c r="P230" s="246" t="s">
        <v>769</v>
      </c>
      <c r="T230" s="246" t="s">
        <v>770</v>
      </c>
      <c r="X230" s="246" t="s">
        <v>771</v>
      </c>
      <c r="AB230" s="246" t="s">
        <v>772</v>
      </c>
      <c r="AF230" s="246" t="s">
        <v>773</v>
      </c>
      <c r="AJ230" s="246" t="s">
        <v>774</v>
      </c>
      <c r="AN230" s="246" t="s">
        <v>775</v>
      </c>
      <c r="AR230" s="246" t="s">
        <v>776</v>
      </c>
      <c r="AV230" s="246" t="s">
        <v>777</v>
      </c>
      <c r="AZ230" s="246" t="s">
        <v>778</v>
      </c>
    </row>
    <row r="231" spans="1:54" ht="11.25">
      <c r="A231" s="42" t="s">
        <v>752</v>
      </c>
      <c r="B231" s="42" t="s">
        <v>753</v>
      </c>
      <c r="C231" s="42" t="s">
        <v>754</v>
      </c>
      <c r="D231" s="42" t="s">
        <v>752</v>
      </c>
      <c r="E231" s="42" t="s">
        <v>753</v>
      </c>
      <c r="F231" s="42" t="s">
        <v>754</v>
      </c>
      <c r="H231" s="42" t="s">
        <v>752</v>
      </c>
      <c r="I231" s="42" t="s">
        <v>753</v>
      </c>
      <c r="J231" s="42" t="s">
        <v>754</v>
      </c>
      <c r="L231" s="42" t="s">
        <v>752</v>
      </c>
      <c r="M231" s="42" t="s">
        <v>753</v>
      </c>
      <c r="N231" s="42" t="s">
        <v>754</v>
      </c>
      <c r="P231" s="42" t="s">
        <v>752</v>
      </c>
      <c r="Q231" s="42" t="s">
        <v>753</v>
      </c>
      <c r="R231" s="42" t="s">
        <v>754</v>
      </c>
      <c r="T231" s="42" t="s">
        <v>752</v>
      </c>
      <c r="U231" s="42" t="s">
        <v>753</v>
      </c>
      <c r="V231" s="42" t="s">
        <v>754</v>
      </c>
      <c r="X231" s="42" t="s">
        <v>752</v>
      </c>
      <c r="Y231" s="42" t="s">
        <v>753</v>
      </c>
      <c r="Z231" s="42" t="s">
        <v>754</v>
      </c>
      <c r="AB231" s="42" t="s">
        <v>752</v>
      </c>
      <c r="AC231" s="42" t="s">
        <v>753</v>
      </c>
      <c r="AD231" s="42" t="s">
        <v>754</v>
      </c>
      <c r="AF231" s="42" t="s">
        <v>752</v>
      </c>
      <c r="AG231" s="42" t="s">
        <v>753</v>
      </c>
      <c r="AH231" s="42" t="s">
        <v>754</v>
      </c>
      <c r="AJ231" s="42" t="s">
        <v>752</v>
      </c>
      <c r="AK231" s="42" t="s">
        <v>753</v>
      </c>
      <c r="AL231" s="42" t="s">
        <v>754</v>
      </c>
      <c r="AN231" s="42" t="s">
        <v>752</v>
      </c>
      <c r="AO231" s="42" t="s">
        <v>753</v>
      </c>
      <c r="AP231" s="42" t="s">
        <v>754</v>
      </c>
      <c r="AR231" s="42" t="s">
        <v>752</v>
      </c>
      <c r="AS231" s="42" t="s">
        <v>753</v>
      </c>
      <c r="AT231" s="42" t="s">
        <v>754</v>
      </c>
      <c r="AV231" s="42" t="s">
        <v>752</v>
      </c>
      <c r="AW231" s="42" t="s">
        <v>753</v>
      </c>
      <c r="AX231" s="42" t="s">
        <v>754</v>
      </c>
      <c r="AZ231" s="42" t="s">
        <v>752</v>
      </c>
      <c r="BA231" s="42" t="s">
        <v>753</v>
      </c>
      <c r="BB231" s="42" t="s">
        <v>754</v>
      </c>
    </row>
    <row r="232" spans="1:54" ht="11.25">
      <c r="A232" s="42" t="s">
        <v>451</v>
      </c>
      <c r="B232" s="42" t="s">
        <v>452</v>
      </c>
      <c r="C232" s="42" t="s">
        <v>409</v>
      </c>
      <c r="D232" s="42" t="s">
        <v>451</v>
      </c>
      <c r="E232" s="42" t="s">
        <v>452</v>
      </c>
      <c r="F232" s="42" t="s">
        <v>409</v>
      </c>
      <c r="H232" s="42" t="s">
        <v>381</v>
      </c>
      <c r="I232" s="42" t="s">
        <v>382</v>
      </c>
      <c r="J232" s="42" t="s">
        <v>383</v>
      </c>
      <c r="L232" s="42" t="s">
        <v>381</v>
      </c>
      <c r="M232" s="42" t="s">
        <v>382</v>
      </c>
      <c r="N232" s="42" t="s">
        <v>383</v>
      </c>
      <c r="P232" s="42" t="s">
        <v>381</v>
      </c>
      <c r="Q232" s="42" t="s">
        <v>382</v>
      </c>
      <c r="R232" s="42" t="s">
        <v>383</v>
      </c>
      <c r="T232" s="42" t="s">
        <v>269</v>
      </c>
      <c r="U232" s="42" t="s">
        <v>270</v>
      </c>
      <c r="V232" s="42" t="s">
        <v>271</v>
      </c>
      <c r="X232" s="42" t="s">
        <v>269</v>
      </c>
      <c r="Y232" s="42" t="s">
        <v>270</v>
      </c>
      <c r="Z232" s="42" t="s">
        <v>271</v>
      </c>
      <c r="AB232" s="42" t="s">
        <v>269</v>
      </c>
      <c r="AC232" s="42" t="s">
        <v>270</v>
      </c>
      <c r="AD232" s="42" t="s">
        <v>271</v>
      </c>
      <c r="AF232" s="42" t="s">
        <v>269</v>
      </c>
      <c r="AG232" s="42" t="s">
        <v>270</v>
      </c>
      <c r="AH232" s="42" t="s">
        <v>271</v>
      </c>
      <c r="AJ232" s="42" t="s">
        <v>269</v>
      </c>
      <c r="AK232" s="42" t="s">
        <v>270</v>
      </c>
      <c r="AL232" s="42" t="s">
        <v>271</v>
      </c>
      <c r="AN232" s="42" t="s">
        <v>758</v>
      </c>
      <c r="AR232" s="42" t="s">
        <v>269</v>
      </c>
      <c r="AS232" s="42" t="s">
        <v>270</v>
      </c>
      <c r="AT232" s="42" t="s">
        <v>271</v>
      </c>
      <c r="AV232" s="42" t="s">
        <v>381</v>
      </c>
      <c r="AW232" s="42" t="s">
        <v>382</v>
      </c>
      <c r="AX232" s="42" t="s">
        <v>383</v>
      </c>
      <c r="AZ232" s="42" t="s">
        <v>381</v>
      </c>
      <c r="BA232" s="42" t="s">
        <v>382</v>
      </c>
      <c r="BB232" s="42" t="s">
        <v>383</v>
      </c>
    </row>
    <row r="233" spans="1:54" ht="11.25">
      <c r="A233" s="42" t="s">
        <v>453</v>
      </c>
      <c r="B233" s="42" t="s">
        <v>454</v>
      </c>
      <c r="C233" s="42" t="s">
        <v>455</v>
      </c>
      <c r="D233" s="42" t="s">
        <v>453</v>
      </c>
      <c r="E233" s="42" t="s">
        <v>454</v>
      </c>
      <c r="F233" s="42" t="s">
        <v>455</v>
      </c>
      <c r="H233" s="42" t="s">
        <v>385</v>
      </c>
      <c r="I233" s="42" t="s">
        <v>386</v>
      </c>
      <c r="J233" s="42" t="s">
        <v>329</v>
      </c>
      <c r="L233" s="42" t="s">
        <v>385</v>
      </c>
      <c r="M233" s="42" t="s">
        <v>386</v>
      </c>
      <c r="N233" s="42" t="s">
        <v>329</v>
      </c>
      <c r="P233" s="42" t="s">
        <v>385</v>
      </c>
      <c r="Q233" s="42" t="s">
        <v>386</v>
      </c>
      <c r="R233" s="42" t="s">
        <v>329</v>
      </c>
      <c r="T233" s="42" t="s">
        <v>269</v>
      </c>
      <c r="U233" s="42" t="s">
        <v>270</v>
      </c>
      <c r="V233" s="42" t="s">
        <v>271</v>
      </c>
      <c r="X233" s="42" t="s">
        <v>269</v>
      </c>
      <c r="Y233" s="42" t="s">
        <v>270</v>
      </c>
      <c r="Z233" s="42" t="s">
        <v>271</v>
      </c>
      <c r="AB233" s="42" t="s">
        <v>269</v>
      </c>
      <c r="AC233" s="42" t="s">
        <v>270</v>
      </c>
      <c r="AD233" s="42" t="s">
        <v>271</v>
      </c>
      <c r="AF233" s="42" t="s">
        <v>269</v>
      </c>
      <c r="AG233" s="42" t="s">
        <v>270</v>
      </c>
      <c r="AH233" s="42" t="s">
        <v>271</v>
      </c>
      <c r="AJ233" s="42" t="s">
        <v>269</v>
      </c>
      <c r="AK233" s="42" t="s">
        <v>270</v>
      </c>
      <c r="AL233" s="42" t="s">
        <v>271</v>
      </c>
      <c r="AR233" s="42" t="s">
        <v>269</v>
      </c>
      <c r="AS233" s="42" t="s">
        <v>270</v>
      </c>
      <c r="AT233" s="42" t="s">
        <v>271</v>
      </c>
      <c r="AV233" s="42" t="s">
        <v>385</v>
      </c>
      <c r="AW233" s="42" t="s">
        <v>386</v>
      </c>
      <c r="AX233" s="42" t="s">
        <v>329</v>
      </c>
      <c r="AZ233" s="42" t="s">
        <v>385</v>
      </c>
      <c r="BA233" s="42" t="s">
        <v>386</v>
      </c>
      <c r="BB233" s="42" t="s">
        <v>329</v>
      </c>
    </row>
    <row r="234" spans="1:54" ht="11.25">
      <c r="A234" s="42" t="s">
        <v>456</v>
      </c>
      <c r="B234" s="42" t="s">
        <v>457</v>
      </c>
      <c r="C234" s="42" t="s">
        <v>348</v>
      </c>
      <c r="D234" s="42" t="s">
        <v>456</v>
      </c>
      <c r="E234" s="42" t="s">
        <v>457</v>
      </c>
      <c r="F234" s="42" t="s">
        <v>348</v>
      </c>
      <c r="H234" s="42" t="s">
        <v>387</v>
      </c>
      <c r="I234" s="42" t="s">
        <v>388</v>
      </c>
      <c r="J234" s="42" t="s">
        <v>389</v>
      </c>
      <c r="L234" s="42" t="s">
        <v>387</v>
      </c>
      <c r="M234" s="42" t="s">
        <v>388</v>
      </c>
      <c r="N234" s="42" t="s">
        <v>389</v>
      </c>
      <c r="P234" s="42" t="s">
        <v>387</v>
      </c>
      <c r="Q234" s="42" t="s">
        <v>388</v>
      </c>
      <c r="R234" s="42" t="s">
        <v>389</v>
      </c>
      <c r="T234" s="42" t="s">
        <v>262</v>
      </c>
      <c r="U234" s="42" t="s">
        <v>263</v>
      </c>
      <c r="V234" s="42" t="s">
        <v>264</v>
      </c>
      <c r="X234" s="42" t="s">
        <v>262</v>
      </c>
      <c r="Y234" s="42" t="s">
        <v>263</v>
      </c>
      <c r="Z234" s="42" t="s">
        <v>264</v>
      </c>
      <c r="AB234" s="42" t="s">
        <v>262</v>
      </c>
      <c r="AC234" s="42" t="s">
        <v>263</v>
      </c>
      <c r="AD234" s="42" t="s">
        <v>264</v>
      </c>
      <c r="AF234" s="42" t="s">
        <v>262</v>
      </c>
      <c r="AG234" s="42" t="s">
        <v>263</v>
      </c>
      <c r="AH234" s="42" t="s">
        <v>264</v>
      </c>
      <c r="AJ234" s="42" t="s">
        <v>262</v>
      </c>
      <c r="AK234" s="42" t="s">
        <v>263</v>
      </c>
      <c r="AL234" s="42" t="s">
        <v>264</v>
      </c>
      <c r="AR234" s="42" t="s">
        <v>262</v>
      </c>
      <c r="AS234" s="42" t="s">
        <v>263</v>
      </c>
      <c r="AT234" s="42" t="s">
        <v>264</v>
      </c>
      <c r="AV234" s="42" t="s">
        <v>387</v>
      </c>
      <c r="AW234" s="42" t="s">
        <v>388</v>
      </c>
      <c r="AX234" s="42" t="s">
        <v>389</v>
      </c>
      <c r="AZ234" s="42" t="s">
        <v>387</v>
      </c>
      <c r="BA234" s="42" t="s">
        <v>388</v>
      </c>
      <c r="BB234" s="42" t="s">
        <v>389</v>
      </c>
    </row>
    <row r="235" spans="1:54" ht="11.25">
      <c r="A235" s="42" t="s">
        <v>458</v>
      </c>
      <c r="B235" s="42" t="s">
        <v>459</v>
      </c>
      <c r="C235" s="42" t="s">
        <v>460</v>
      </c>
      <c r="D235" s="42" t="s">
        <v>458</v>
      </c>
      <c r="E235" s="42" t="s">
        <v>459</v>
      </c>
      <c r="F235" s="42" t="s">
        <v>460</v>
      </c>
      <c r="H235" s="42" t="s">
        <v>390</v>
      </c>
      <c r="I235" s="42" t="s">
        <v>391</v>
      </c>
      <c r="J235" s="42" t="s">
        <v>392</v>
      </c>
      <c r="L235" s="42" t="s">
        <v>390</v>
      </c>
      <c r="M235" s="42" t="s">
        <v>391</v>
      </c>
      <c r="N235" s="42" t="s">
        <v>392</v>
      </c>
      <c r="P235" s="42" t="s">
        <v>390</v>
      </c>
      <c r="Q235" s="42" t="s">
        <v>391</v>
      </c>
      <c r="R235" s="42" t="s">
        <v>392</v>
      </c>
      <c r="T235" s="42" t="s">
        <v>262</v>
      </c>
      <c r="U235" s="42" t="s">
        <v>263</v>
      </c>
      <c r="V235" s="42" t="s">
        <v>264</v>
      </c>
      <c r="X235" s="42" t="s">
        <v>262</v>
      </c>
      <c r="Y235" s="42" t="s">
        <v>263</v>
      </c>
      <c r="Z235" s="42" t="s">
        <v>264</v>
      </c>
      <c r="AB235" s="42" t="s">
        <v>262</v>
      </c>
      <c r="AC235" s="42" t="s">
        <v>263</v>
      </c>
      <c r="AD235" s="42" t="s">
        <v>264</v>
      </c>
      <c r="AF235" s="42" t="s">
        <v>262</v>
      </c>
      <c r="AG235" s="42" t="s">
        <v>263</v>
      </c>
      <c r="AH235" s="42" t="s">
        <v>264</v>
      </c>
      <c r="AJ235" s="42" t="s">
        <v>262</v>
      </c>
      <c r="AK235" s="42" t="s">
        <v>263</v>
      </c>
      <c r="AL235" s="42" t="s">
        <v>264</v>
      </c>
      <c r="AR235" s="42" t="s">
        <v>262</v>
      </c>
      <c r="AS235" s="42" t="s">
        <v>263</v>
      </c>
      <c r="AT235" s="42" t="s">
        <v>264</v>
      </c>
      <c r="AV235" s="42" t="s">
        <v>390</v>
      </c>
      <c r="AW235" s="42" t="s">
        <v>391</v>
      </c>
      <c r="AX235" s="42" t="s">
        <v>392</v>
      </c>
      <c r="AZ235" s="42" t="s">
        <v>390</v>
      </c>
      <c r="BA235" s="42" t="s">
        <v>391</v>
      </c>
      <c r="BB235" s="42" t="s">
        <v>392</v>
      </c>
    </row>
    <row r="236" spans="1:54" ht="11.25">
      <c r="A236" s="42" t="s">
        <v>464</v>
      </c>
      <c r="B236" s="42" t="s">
        <v>465</v>
      </c>
      <c r="C236" s="42" t="s">
        <v>302</v>
      </c>
      <c r="D236" s="42" t="s">
        <v>464</v>
      </c>
      <c r="E236" s="42" t="s">
        <v>465</v>
      </c>
      <c r="F236" s="42" t="s">
        <v>302</v>
      </c>
      <c r="H236" s="42" t="s">
        <v>393</v>
      </c>
      <c r="I236" s="42" t="s">
        <v>394</v>
      </c>
      <c r="J236" s="42" t="s">
        <v>395</v>
      </c>
      <c r="L236" s="42" t="s">
        <v>393</v>
      </c>
      <c r="M236" s="42" t="s">
        <v>394</v>
      </c>
      <c r="N236" s="42" t="s">
        <v>395</v>
      </c>
      <c r="P236" s="42" t="s">
        <v>393</v>
      </c>
      <c r="Q236" s="42" t="s">
        <v>394</v>
      </c>
      <c r="R236" s="42" t="s">
        <v>395</v>
      </c>
      <c r="T236" s="42" t="s">
        <v>732</v>
      </c>
      <c r="U236" s="42" t="s">
        <v>733</v>
      </c>
      <c r="V236" s="42" t="s">
        <v>392</v>
      </c>
      <c r="X236" s="42" t="s">
        <v>732</v>
      </c>
      <c r="Y236" s="42" t="s">
        <v>733</v>
      </c>
      <c r="Z236" s="42" t="s">
        <v>392</v>
      </c>
      <c r="AB236" s="42" t="s">
        <v>732</v>
      </c>
      <c r="AC236" s="42" t="s">
        <v>733</v>
      </c>
      <c r="AD236" s="42" t="s">
        <v>392</v>
      </c>
      <c r="AF236" s="42" t="s">
        <v>732</v>
      </c>
      <c r="AG236" s="42" t="s">
        <v>733</v>
      </c>
      <c r="AH236" s="42" t="s">
        <v>392</v>
      </c>
      <c r="AJ236" s="42" t="s">
        <v>732</v>
      </c>
      <c r="AK236" s="42" t="s">
        <v>733</v>
      </c>
      <c r="AL236" s="42" t="s">
        <v>392</v>
      </c>
      <c r="AR236" s="42" t="s">
        <v>732</v>
      </c>
      <c r="AS236" s="42" t="s">
        <v>733</v>
      </c>
      <c r="AT236" s="42" t="s">
        <v>392</v>
      </c>
      <c r="AV236" s="42" t="s">
        <v>393</v>
      </c>
      <c r="AW236" s="42" t="s">
        <v>394</v>
      </c>
      <c r="AX236" s="42" t="s">
        <v>395</v>
      </c>
      <c r="AZ236" s="42" t="s">
        <v>393</v>
      </c>
      <c r="BA236" s="42" t="s">
        <v>394</v>
      </c>
      <c r="BB236" s="42" t="s">
        <v>395</v>
      </c>
    </row>
    <row r="237" spans="1:54" ht="11.25">
      <c r="A237" s="42" t="s">
        <v>461</v>
      </c>
      <c r="B237" s="42" t="s">
        <v>462</v>
      </c>
      <c r="C237" s="42" t="s">
        <v>463</v>
      </c>
      <c r="D237" s="42" t="s">
        <v>461</v>
      </c>
      <c r="E237" s="42" t="s">
        <v>462</v>
      </c>
      <c r="F237" s="42" t="s">
        <v>463</v>
      </c>
      <c r="H237" s="42" t="s">
        <v>396</v>
      </c>
      <c r="I237" s="42" t="s">
        <v>397</v>
      </c>
      <c r="J237" s="42" t="s">
        <v>398</v>
      </c>
      <c r="L237" s="42" t="s">
        <v>396</v>
      </c>
      <c r="M237" s="42" t="s">
        <v>397</v>
      </c>
      <c r="N237" s="42" t="s">
        <v>398</v>
      </c>
      <c r="P237" s="42" t="s">
        <v>396</v>
      </c>
      <c r="Q237" s="42" t="s">
        <v>397</v>
      </c>
      <c r="R237" s="42" t="s">
        <v>398</v>
      </c>
      <c r="T237" s="42" t="s">
        <v>266</v>
      </c>
      <c r="U237" s="42" t="s">
        <v>267</v>
      </c>
      <c r="V237" s="42" t="s">
        <v>268</v>
      </c>
      <c r="X237" s="42" t="s">
        <v>266</v>
      </c>
      <c r="Y237" s="42" t="s">
        <v>267</v>
      </c>
      <c r="Z237" s="42" t="s">
        <v>268</v>
      </c>
      <c r="AB237" s="42" t="s">
        <v>266</v>
      </c>
      <c r="AC237" s="42" t="s">
        <v>267</v>
      </c>
      <c r="AD237" s="42" t="s">
        <v>268</v>
      </c>
      <c r="AF237" s="42" t="s">
        <v>266</v>
      </c>
      <c r="AG237" s="42" t="s">
        <v>267</v>
      </c>
      <c r="AH237" s="42" t="s">
        <v>268</v>
      </c>
      <c r="AJ237" s="42" t="s">
        <v>451</v>
      </c>
      <c r="AK237" s="42" t="s">
        <v>452</v>
      </c>
      <c r="AL237" s="42" t="s">
        <v>409</v>
      </c>
      <c r="AR237" s="42" t="s">
        <v>266</v>
      </c>
      <c r="AS237" s="42" t="s">
        <v>267</v>
      </c>
      <c r="AT237" s="42" t="s">
        <v>268</v>
      </c>
      <c r="AV237" s="42" t="s">
        <v>396</v>
      </c>
      <c r="AW237" s="42" t="s">
        <v>397</v>
      </c>
      <c r="AX237" s="42" t="s">
        <v>398</v>
      </c>
      <c r="AZ237" s="42" t="s">
        <v>396</v>
      </c>
      <c r="BA237" s="42" t="s">
        <v>397</v>
      </c>
      <c r="BB237" s="42" t="s">
        <v>398</v>
      </c>
    </row>
    <row r="238" spans="1:54" ht="11.25">
      <c r="A238" s="42" t="s">
        <v>466</v>
      </c>
      <c r="B238" s="42" t="s">
        <v>467</v>
      </c>
      <c r="C238" s="42" t="s">
        <v>468</v>
      </c>
      <c r="D238" s="42" t="s">
        <v>466</v>
      </c>
      <c r="E238" s="42" t="s">
        <v>467</v>
      </c>
      <c r="F238" s="42" t="s">
        <v>468</v>
      </c>
      <c r="H238" s="42" t="s">
        <v>399</v>
      </c>
      <c r="I238" s="42" t="s">
        <v>400</v>
      </c>
      <c r="J238" s="42" t="s">
        <v>401</v>
      </c>
      <c r="L238" s="42" t="s">
        <v>399</v>
      </c>
      <c r="M238" s="42" t="s">
        <v>400</v>
      </c>
      <c r="N238" s="42" t="s">
        <v>401</v>
      </c>
      <c r="P238" s="42" t="s">
        <v>399</v>
      </c>
      <c r="Q238" s="42" t="s">
        <v>400</v>
      </c>
      <c r="R238" s="42" t="s">
        <v>401</v>
      </c>
      <c r="T238" s="42" t="s">
        <v>757</v>
      </c>
      <c r="X238" s="42" t="s">
        <v>272</v>
      </c>
      <c r="Y238" s="42" t="s">
        <v>273</v>
      </c>
      <c r="Z238" s="42" t="s">
        <v>274</v>
      </c>
      <c r="AB238" s="42" t="s">
        <v>757</v>
      </c>
      <c r="AF238" s="42" t="s">
        <v>272</v>
      </c>
      <c r="AG238" s="42" t="s">
        <v>273</v>
      </c>
      <c r="AH238" s="42" t="s">
        <v>274</v>
      </c>
      <c r="AJ238" s="42" t="s">
        <v>453</v>
      </c>
      <c r="AK238" s="42" t="s">
        <v>454</v>
      </c>
      <c r="AL238" s="42" t="s">
        <v>455</v>
      </c>
      <c r="AR238" s="42" t="s">
        <v>272</v>
      </c>
      <c r="AS238" s="42" t="s">
        <v>273</v>
      </c>
      <c r="AT238" s="42" t="s">
        <v>274</v>
      </c>
      <c r="AV238" s="42" t="s">
        <v>399</v>
      </c>
      <c r="AW238" s="42" t="s">
        <v>400</v>
      </c>
      <c r="AX238" s="42" t="s">
        <v>401</v>
      </c>
      <c r="AZ238" s="42" t="s">
        <v>399</v>
      </c>
      <c r="BA238" s="42" t="s">
        <v>400</v>
      </c>
      <c r="BB238" s="42" t="s">
        <v>401</v>
      </c>
    </row>
    <row r="239" spans="1:54" ht="11.25">
      <c r="A239" s="42" t="s">
        <v>469</v>
      </c>
      <c r="B239" s="42" t="s">
        <v>470</v>
      </c>
      <c r="C239" s="42" t="s">
        <v>320</v>
      </c>
      <c r="D239" s="42" t="s">
        <v>469</v>
      </c>
      <c r="E239" s="42" t="s">
        <v>470</v>
      </c>
      <c r="F239" s="42" t="s">
        <v>320</v>
      </c>
      <c r="H239" s="42" t="s">
        <v>402</v>
      </c>
      <c r="I239" s="42" t="s">
        <v>403</v>
      </c>
      <c r="J239" s="42" t="s">
        <v>264</v>
      </c>
      <c r="L239" s="42" t="s">
        <v>402</v>
      </c>
      <c r="M239" s="42" t="s">
        <v>403</v>
      </c>
      <c r="N239" s="42" t="s">
        <v>264</v>
      </c>
      <c r="P239" s="42" t="s">
        <v>402</v>
      </c>
      <c r="Q239" s="42" t="s">
        <v>403</v>
      </c>
      <c r="R239" s="42" t="s">
        <v>264</v>
      </c>
      <c r="T239" s="42" t="s">
        <v>272</v>
      </c>
      <c r="U239" s="42" t="s">
        <v>273</v>
      </c>
      <c r="V239" s="42" t="s">
        <v>274</v>
      </c>
      <c r="X239" s="42" t="s">
        <v>272</v>
      </c>
      <c r="Y239" s="42" t="s">
        <v>273</v>
      </c>
      <c r="Z239" s="42" t="s">
        <v>274</v>
      </c>
      <c r="AB239" s="42" t="s">
        <v>272</v>
      </c>
      <c r="AC239" s="42" t="s">
        <v>273</v>
      </c>
      <c r="AD239" s="42" t="s">
        <v>274</v>
      </c>
      <c r="AF239" s="42" t="s">
        <v>272</v>
      </c>
      <c r="AG239" s="42" t="s">
        <v>273</v>
      </c>
      <c r="AH239" s="42" t="s">
        <v>274</v>
      </c>
      <c r="AJ239" s="42" t="s">
        <v>456</v>
      </c>
      <c r="AK239" s="42" t="s">
        <v>457</v>
      </c>
      <c r="AL239" s="42" t="s">
        <v>348</v>
      </c>
      <c r="AR239" s="42" t="s">
        <v>272</v>
      </c>
      <c r="AS239" s="42" t="s">
        <v>273</v>
      </c>
      <c r="AT239" s="42" t="s">
        <v>274</v>
      </c>
      <c r="AV239" s="42" t="s">
        <v>402</v>
      </c>
      <c r="AW239" s="42" t="s">
        <v>403</v>
      </c>
      <c r="AX239" s="42" t="s">
        <v>264</v>
      </c>
      <c r="AZ239" s="42" t="s">
        <v>402</v>
      </c>
      <c r="BA239" s="42" t="s">
        <v>403</v>
      </c>
      <c r="BB239" s="42" t="s">
        <v>264</v>
      </c>
    </row>
    <row r="240" spans="1:54" ht="11.25">
      <c r="A240" s="42" t="s">
        <v>471</v>
      </c>
      <c r="B240" s="42" t="s">
        <v>472</v>
      </c>
      <c r="C240" s="42" t="s">
        <v>329</v>
      </c>
      <c r="D240" s="42" t="s">
        <v>471</v>
      </c>
      <c r="E240" s="42" t="s">
        <v>472</v>
      </c>
      <c r="F240" s="42" t="s">
        <v>329</v>
      </c>
      <c r="H240" s="42" t="s">
        <v>404</v>
      </c>
      <c r="I240" s="42" t="s">
        <v>405</v>
      </c>
      <c r="J240" s="42" t="s">
        <v>406</v>
      </c>
      <c r="L240" s="42" t="s">
        <v>404</v>
      </c>
      <c r="M240" s="42" t="s">
        <v>405</v>
      </c>
      <c r="N240" s="42" t="s">
        <v>406</v>
      </c>
      <c r="P240" s="42" t="s">
        <v>404</v>
      </c>
      <c r="Q240" s="42" t="s">
        <v>405</v>
      </c>
      <c r="R240" s="42" t="s">
        <v>406</v>
      </c>
      <c r="T240" s="42" t="s">
        <v>272</v>
      </c>
      <c r="U240" s="42" t="s">
        <v>273</v>
      </c>
      <c r="V240" s="42" t="s">
        <v>274</v>
      </c>
      <c r="X240" s="42" t="s">
        <v>275</v>
      </c>
      <c r="Y240" s="42" t="s">
        <v>276</v>
      </c>
      <c r="Z240" s="42" t="s">
        <v>271</v>
      </c>
      <c r="AB240" s="42" t="s">
        <v>272</v>
      </c>
      <c r="AC240" s="42" t="s">
        <v>273</v>
      </c>
      <c r="AD240" s="42" t="s">
        <v>274</v>
      </c>
      <c r="AF240" s="42" t="s">
        <v>275</v>
      </c>
      <c r="AG240" s="42" t="s">
        <v>276</v>
      </c>
      <c r="AH240" s="42" t="s">
        <v>271</v>
      </c>
      <c r="AJ240" s="42" t="s">
        <v>266</v>
      </c>
      <c r="AK240" s="42" t="s">
        <v>267</v>
      </c>
      <c r="AL240" s="42" t="s">
        <v>268</v>
      </c>
      <c r="AR240" s="42" t="s">
        <v>275</v>
      </c>
      <c r="AS240" s="42" t="s">
        <v>276</v>
      </c>
      <c r="AT240" s="42" t="s">
        <v>271</v>
      </c>
      <c r="AV240" s="42" t="s">
        <v>404</v>
      </c>
      <c r="AW240" s="42" t="s">
        <v>405</v>
      </c>
      <c r="AX240" s="42" t="s">
        <v>406</v>
      </c>
      <c r="AZ240" s="42" t="s">
        <v>404</v>
      </c>
      <c r="BA240" s="42" t="s">
        <v>405</v>
      </c>
      <c r="BB240" s="42" t="s">
        <v>406</v>
      </c>
    </row>
    <row r="241" spans="1:54" ht="11.25">
      <c r="A241" s="42" t="s">
        <v>473</v>
      </c>
      <c r="B241" s="42" t="s">
        <v>474</v>
      </c>
      <c r="C241" s="42" t="s">
        <v>409</v>
      </c>
      <c r="D241" s="42" t="s">
        <v>473</v>
      </c>
      <c r="E241" s="42" t="s">
        <v>474</v>
      </c>
      <c r="F241" s="42" t="s">
        <v>409</v>
      </c>
      <c r="H241" s="42" t="s">
        <v>410</v>
      </c>
      <c r="I241" s="42" t="s">
        <v>411</v>
      </c>
      <c r="J241" s="42" t="s">
        <v>348</v>
      </c>
      <c r="L241" s="42" t="s">
        <v>410</v>
      </c>
      <c r="M241" s="42" t="s">
        <v>411</v>
      </c>
      <c r="N241" s="42" t="s">
        <v>348</v>
      </c>
      <c r="P241" s="42" t="s">
        <v>410</v>
      </c>
      <c r="Q241" s="42" t="s">
        <v>411</v>
      </c>
      <c r="R241" s="42" t="s">
        <v>348</v>
      </c>
      <c r="T241" s="42" t="s">
        <v>275</v>
      </c>
      <c r="U241" s="42" t="s">
        <v>276</v>
      </c>
      <c r="V241" s="42" t="s">
        <v>271</v>
      </c>
      <c r="X241" s="42" t="s">
        <v>277</v>
      </c>
      <c r="Y241" s="42" t="s">
        <v>278</v>
      </c>
      <c r="Z241" s="42" t="s">
        <v>279</v>
      </c>
      <c r="AB241" s="42" t="s">
        <v>275</v>
      </c>
      <c r="AC241" s="42" t="s">
        <v>276</v>
      </c>
      <c r="AD241" s="42" t="s">
        <v>271</v>
      </c>
      <c r="AF241" s="42" t="s">
        <v>277</v>
      </c>
      <c r="AG241" s="42" t="s">
        <v>278</v>
      </c>
      <c r="AH241" s="42" t="s">
        <v>279</v>
      </c>
      <c r="AJ241" s="42" t="s">
        <v>458</v>
      </c>
      <c r="AK241" s="42" t="s">
        <v>459</v>
      </c>
      <c r="AL241" s="42" t="s">
        <v>460</v>
      </c>
      <c r="AR241" s="42" t="s">
        <v>277</v>
      </c>
      <c r="AS241" s="42" t="s">
        <v>278</v>
      </c>
      <c r="AT241" s="42" t="s">
        <v>279</v>
      </c>
      <c r="AV241" s="42" t="s">
        <v>410</v>
      </c>
      <c r="AW241" s="42" t="s">
        <v>411</v>
      </c>
      <c r="AX241" s="42" t="s">
        <v>348</v>
      </c>
      <c r="AZ241" s="42" t="s">
        <v>410</v>
      </c>
      <c r="BA241" s="42" t="s">
        <v>411</v>
      </c>
      <c r="BB241" s="42" t="s">
        <v>348</v>
      </c>
    </row>
    <row r="242" spans="1:54" ht="11.25">
      <c r="A242" s="42" t="s">
        <v>475</v>
      </c>
      <c r="B242" s="42" t="s">
        <v>476</v>
      </c>
      <c r="C242" s="42" t="s">
        <v>477</v>
      </c>
      <c r="D242" s="42" t="s">
        <v>475</v>
      </c>
      <c r="E242" s="42" t="s">
        <v>476</v>
      </c>
      <c r="F242" s="42" t="s">
        <v>477</v>
      </c>
      <c r="H242" s="42" t="s">
        <v>407</v>
      </c>
      <c r="I242" s="42" t="s">
        <v>408</v>
      </c>
      <c r="J242" s="42" t="s">
        <v>409</v>
      </c>
      <c r="L242" s="42" t="s">
        <v>407</v>
      </c>
      <c r="M242" s="42" t="s">
        <v>408</v>
      </c>
      <c r="N242" s="42" t="s">
        <v>409</v>
      </c>
      <c r="P242" s="42" t="s">
        <v>407</v>
      </c>
      <c r="Q242" s="42" t="s">
        <v>408</v>
      </c>
      <c r="R242" s="42" t="s">
        <v>409</v>
      </c>
      <c r="T242" s="42" t="s">
        <v>277</v>
      </c>
      <c r="U242" s="42" t="s">
        <v>278</v>
      </c>
      <c r="V242" s="42" t="s">
        <v>279</v>
      </c>
      <c r="X242" s="42" t="s">
        <v>280</v>
      </c>
      <c r="Y242" s="42" t="s">
        <v>281</v>
      </c>
      <c r="Z242" s="42" t="s">
        <v>282</v>
      </c>
      <c r="AB242" s="42" t="s">
        <v>277</v>
      </c>
      <c r="AC242" s="42" t="s">
        <v>278</v>
      </c>
      <c r="AD242" s="42" t="s">
        <v>279</v>
      </c>
      <c r="AF242" s="42" t="s">
        <v>280</v>
      </c>
      <c r="AG242" s="42" t="s">
        <v>281</v>
      </c>
      <c r="AH242" s="42" t="s">
        <v>282</v>
      </c>
      <c r="AJ242" s="42" t="s">
        <v>464</v>
      </c>
      <c r="AK242" s="42" t="s">
        <v>465</v>
      </c>
      <c r="AL242" s="42" t="s">
        <v>302</v>
      </c>
      <c r="AR242" s="42" t="s">
        <v>280</v>
      </c>
      <c r="AS242" s="42" t="s">
        <v>281</v>
      </c>
      <c r="AT242" s="42" t="s">
        <v>282</v>
      </c>
      <c r="AV242" s="42" t="s">
        <v>407</v>
      </c>
      <c r="AW242" s="42" t="s">
        <v>408</v>
      </c>
      <c r="AX242" s="42" t="s">
        <v>409</v>
      </c>
      <c r="AZ242" s="42" t="s">
        <v>407</v>
      </c>
      <c r="BA242" s="42" t="s">
        <v>408</v>
      </c>
      <c r="BB242" s="42" t="s">
        <v>409</v>
      </c>
    </row>
    <row r="243" spans="1:54" ht="11.25">
      <c r="A243" s="42" t="s">
        <v>478</v>
      </c>
      <c r="B243" s="42" t="s">
        <v>479</v>
      </c>
      <c r="C243" s="42" t="s">
        <v>279</v>
      </c>
      <c r="D243" s="42" t="s">
        <v>478</v>
      </c>
      <c r="E243" s="42" t="s">
        <v>479</v>
      </c>
      <c r="F243" s="42" t="s">
        <v>279</v>
      </c>
      <c r="H243" s="42" t="s">
        <v>414</v>
      </c>
      <c r="I243" s="42" t="s">
        <v>415</v>
      </c>
      <c r="J243" s="42" t="s">
        <v>317</v>
      </c>
      <c r="L243" s="42" t="s">
        <v>414</v>
      </c>
      <c r="M243" s="42" t="s">
        <v>415</v>
      </c>
      <c r="N243" s="42" t="s">
        <v>317</v>
      </c>
      <c r="P243" s="42" t="s">
        <v>414</v>
      </c>
      <c r="Q243" s="42" t="s">
        <v>415</v>
      </c>
      <c r="R243" s="42" t="s">
        <v>317</v>
      </c>
      <c r="T243" s="42" t="s">
        <v>280</v>
      </c>
      <c r="U243" s="42" t="s">
        <v>281</v>
      </c>
      <c r="V243" s="42" t="s">
        <v>282</v>
      </c>
      <c r="X243" s="42" t="s">
        <v>283</v>
      </c>
      <c r="Y243" s="42" t="s">
        <v>284</v>
      </c>
      <c r="Z243" s="42" t="s">
        <v>285</v>
      </c>
      <c r="AB243" s="42" t="s">
        <v>280</v>
      </c>
      <c r="AC243" s="42" t="s">
        <v>281</v>
      </c>
      <c r="AD243" s="42" t="s">
        <v>282</v>
      </c>
      <c r="AF243" s="42" t="s">
        <v>283</v>
      </c>
      <c r="AG243" s="42" t="s">
        <v>284</v>
      </c>
      <c r="AH243" s="42" t="s">
        <v>285</v>
      </c>
      <c r="AJ243" s="42" t="s">
        <v>461</v>
      </c>
      <c r="AK243" s="42" t="s">
        <v>462</v>
      </c>
      <c r="AL243" s="42" t="s">
        <v>463</v>
      </c>
      <c r="AR243" s="42" t="s">
        <v>283</v>
      </c>
      <c r="AS243" s="42" t="s">
        <v>284</v>
      </c>
      <c r="AT243" s="42" t="s">
        <v>285</v>
      </c>
      <c r="AV243" s="42" t="s">
        <v>414</v>
      </c>
      <c r="AW243" s="42" t="s">
        <v>415</v>
      </c>
      <c r="AX243" s="42" t="s">
        <v>317</v>
      </c>
      <c r="AZ243" s="42" t="s">
        <v>414</v>
      </c>
      <c r="BA243" s="42" t="s">
        <v>415</v>
      </c>
      <c r="BB243" s="42" t="s">
        <v>317</v>
      </c>
    </row>
    <row r="244" spans="1:54" ht="11.25">
      <c r="A244" s="42" t="s">
        <v>283</v>
      </c>
      <c r="B244" s="42" t="s">
        <v>284</v>
      </c>
      <c r="C244" s="42" t="s">
        <v>285</v>
      </c>
      <c r="D244" s="42" t="s">
        <v>283</v>
      </c>
      <c r="E244" s="42" t="s">
        <v>284</v>
      </c>
      <c r="F244" s="42" t="s">
        <v>285</v>
      </c>
      <c r="H244" s="42" t="s">
        <v>414</v>
      </c>
      <c r="I244" s="42" t="s">
        <v>415</v>
      </c>
      <c r="J244" s="42" t="s">
        <v>416</v>
      </c>
      <c r="L244" s="42" t="s">
        <v>414</v>
      </c>
      <c r="M244" s="42" t="s">
        <v>415</v>
      </c>
      <c r="N244" s="42" t="s">
        <v>416</v>
      </c>
      <c r="P244" s="42" t="s">
        <v>414</v>
      </c>
      <c r="Q244" s="42" t="s">
        <v>415</v>
      </c>
      <c r="R244" s="42" t="s">
        <v>416</v>
      </c>
      <c r="T244" s="42" t="s">
        <v>283</v>
      </c>
      <c r="U244" s="42" t="s">
        <v>284</v>
      </c>
      <c r="V244" s="42" t="s">
        <v>285</v>
      </c>
      <c r="X244" s="42" t="s">
        <v>286</v>
      </c>
      <c r="Y244" s="42" t="s">
        <v>287</v>
      </c>
      <c r="Z244" s="42" t="s">
        <v>288</v>
      </c>
      <c r="AB244" s="42" t="s">
        <v>283</v>
      </c>
      <c r="AC244" s="42" t="s">
        <v>284</v>
      </c>
      <c r="AD244" s="42" t="s">
        <v>285</v>
      </c>
      <c r="AF244" s="42" t="s">
        <v>286</v>
      </c>
      <c r="AG244" s="42" t="s">
        <v>287</v>
      </c>
      <c r="AH244" s="42" t="s">
        <v>288</v>
      </c>
      <c r="AJ244" s="42" t="s">
        <v>757</v>
      </c>
      <c r="AR244" s="42" t="s">
        <v>286</v>
      </c>
      <c r="AS244" s="42" t="s">
        <v>287</v>
      </c>
      <c r="AT244" s="42" t="s">
        <v>288</v>
      </c>
      <c r="AV244" s="42" t="s">
        <v>414</v>
      </c>
      <c r="AW244" s="42" t="s">
        <v>415</v>
      </c>
      <c r="AX244" s="42" t="s">
        <v>416</v>
      </c>
      <c r="AZ244" s="42" t="s">
        <v>414</v>
      </c>
      <c r="BA244" s="42" t="s">
        <v>415</v>
      </c>
      <c r="BB244" s="42" t="s">
        <v>416</v>
      </c>
    </row>
    <row r="245" spans="1:54" ht="11.25">
      <c r="A245" s="42" t="s">
        <v>483</v>
      </c>
      <c r="B245" s="42" t="s">
        <v>484</v>
      </c>
      <c r="C245" s="42" t="s">
        <v>332</v>
      </c>
      <c r="D245" s="42" t="s">
        <v>483</v>
      </c>
      <c r="E245" s="42" t="s">
        <v>484</v>
      </c>
      <c r="F245" s="42" t="s">
        <v>332</v>
      </c>
      <c r="H245" s="42" t="s">
        <v>412</v>
      </c>
      <c r="I245" s="42" t="s">
        <v>413</v>
      </c>
      <c r="J245" s="42" t="s">
        <v>398</v>
      </c>
      <c r="L245" s="42" t="s">
        <v>412</v>
      </c>
      <c r="M245" s="42" t="s">
        <v>413</v>
      </c>
      <c r="N245" s="42" t="s">
        <v>398</v>
      </c>
      <c r="P245" s="42" t="s">
        <v>412</v>
      </c>
      <c r="Q245" s="42" t="s">
        <v>413</v>
      </c>
      <c r="R245" s="42" t="s">
        <v>398</v>
      </c>
      <c r="T245" s="42" t="s">
        <v>286</v>
      </c>
      <c r="U245" s="42" t="s">
        <v>287</v>
      </c>
      <c r="V245" s="42" t="s">
        <v>288</v>
      </c>
      <c r="X245" s="42" t="s">
        <v>286</v>
      </c>
      <c r="Y245" s="42" t="s">
        <v>287</v>
      </c>
      <c r="Z245" s="42" t="s">
        <v>288</v>
      </c>
      <c r="AB245" s="42" t="s">
        <v>286</v>
      </c>
      <c r="AC245" s="42" t="s">
        <v>287</v>
      </c>
      <c r="AD245" s="42" t="s">
        <v>288</v>
      </c>
      <c r="AF245" s="42" t="s">
        <v>286</v>
      </c>
      <c r="AG245" s="42" t="s">
        <v>287</v>
      </c>
      <c r="AH245" s="42" t="s">
        <v>288</v>
      </c>
      <c r="AJ245" s="42" t="s">
        <v>466</v>
      </c>
      <c r="AK245" s="42" t="s">
        <v>467</v>
      </c>
      <c r="AL245" s="42" t="s">
        <v>468</v>
      </c>
      <c r="AR245" s="42" t="s">
        <v>286</v>
      </c>
      <c r="AS245" s="42" t="s">
        <v>287</v>
      </c>
      <c r="AT245" s="42" t="s">
        <v>288</v>
      </c>
      <c r="AV245" s="42" t="s">
        <v>412</v>
      </c>
      <c r="AW245" s="42" t="s">
        <v>413</v>
      </c>
      <c r="AX245" s="42" t="s">
        <v>398</v>
      </c>
      <c r="AZ245" s="42" t="s">
        <v>412</v>
      </c>
      <c r="BA245" s="42" t="s">
        <v>413</v>
      </c>
      <c r="BB245" s="42" t="s">
        <v>398</v>
      </c>
    </row>
    <row r="246" spans="1:54" ht="11.25">
      <c r="A246" s="42" t="s">
        <v>480</v>
      </c>
      <c r="B246" s="42" t="s">
        <v>481</v>
      </c>
      <c r="C246" s="42" t="s">
        <v>482</v>
      </c>
      <c r="D246" s="42" t="s">
        <v>480</v>
      </c>
      <c r="E246" s="42" t="s">
        <v>481</v>
      </c>
      <c r="F246" s="42" t="s">
        <v>482</v>
      </c>
      <c r="H246" s="42" t="s">
        <v>417</v>
      </c>
      <c r="I246" s="42" t="s">
        <v>418</v>
      </c>
      <c r="J246" s="42" t="s">
        <v>361</v>
      </c>
      <c r="L246" s="42" t="s">
        <v>417</v>
      </c>
      <c r="M246" s="42" t="s">
        <v>418</v>
      </c>
      <c r="N246" s="42" t="s">
        <v>361</v>
      </c>
      <c r="P246" s="42" t="s">
        <v>417</v>
      </c>
      <c r="Q246" s="42" t="s">
        <v>418</v>
      </c>
      <c r="R246" s="42" t="s">
        <v>361</v>
      </c>
      <c r="T246" s="42" t="s">
        <v>286</v>
      </c>
      <c r="U246" s="42" t="s">
        <v>287</v>
      </c>
      <c r="V246" s="42" t="s">
        <v>288</v>
      </c>
      <c r="X246" s="42" t="s">
        <v>289</v>
      </c>
      <c r="Y246" s="42" t="s">
        <v>290</v>
      </c>
      <c r="Z246" s="42" t="s">
        <v>291</v>
      </c>
      <c r="AB246" s="42" t="s">
        <v>286</v>
      </c>
      <c r="AC246" s="42" t="s">
        <v>287</v>
      </c>
      <c r="AD246" s="42" t="s">
        <v>288</v>
      </c>
      <c r="AF246" s="42" t="s">
        <v>289</v>
      </c>
      <c r="AG246" s="42" t="s">
        <v>290</v>
      </c>
      <c r="AH246" s="42" t="s">
        <v>291</v>
      </c>
      <c r="AJ246" s="42" t="s">
        <v>469</v>
      </c>
      <c r="AK246" s="42" t="s">
        <v>470</v>
      </c>
      <c r="AL246" s="42" t="s">
        <v>320</v>
      </c>
      <c r="AR246" s="42" t="s">
        <v>289</v>
      </c>
      <c r="AS246" s="42" t="s">
        <v>290</v>
      </c>
      <c r="AT246" s="42" t="s">
        <v>291</v>
      </c>
      <c r="AV246" s="42" t="s">
        <v>417</v>
      </c>
      <c r="AW246" s="42" t="s">
        <v>418</v>
      </c>
      <c r="AX246" s="42" t="s">
        <v>361</v>
      </c>
      <c r="AZ246" s="42" t="s">
        <v>417</v>
      </c>
      <c r="BA246" s="42" t="s">
        <v>418</v>
      </c>
      <c r="BB246" s="42" t="s">
        <v>361</v>
      </c>
    </row>
    <row r="247" spans="1:54" ht="11.25">
      <c r="A247" s="42" t="s">
        <v>485</v>
      </c>
      <c r="B247" s="42" t="s">
        <v>486</v>
      </c>
      <c r="C247" s="42" t="s">
        <v>389</v>
      </c>
      <c r="D247" s="42" t="s">
        <v>485</v>
      </c>
      <c r="E247" s="42" t="s">
        <v>486</v>
      </c>
      <c r="F247" s="42" t="s">
        <v>389</v>
      </c>
      <c r="H247" s="42" t="s">
        <v>419</v>
      </c>
      <c r="I247" s="42" t="s">
        <v>420</v>
      </c>
      <c r="J247" s="42" t="s">
        <v>320</v>
      </c>
      <c r="L247" s="42" t="s">
        <v>419</v>
      </c>
      <c r="M247" s="42" t="s">
        <v>420</v>
      </c>
      <c r="N247" s="42" t="s">
        <v>320</v>
      </c>
      <c r="P247" s="42" t="s">
        <v>419</v>
      </c>
      <c r="Q247" s="42" t="s">
        <v>420</v>
      </c>
      <c r="R247" s="42" t="s">
        <v>320</v>
      </c>
      <c r="T247" s="42" t="s">
        <v>289</v>
      </c>
      <c r="U247" s="42" t="s">
        <v>290</v>
      </c>
      <c r="V247" s="42" t="s">
        <v>291</v>
      </c>
      <c r="X247" s="42" t="s">
        <v>292</v>
      </c>
      <c r="Y247" s="42" t="s">
        <v>293</v>
      </c>
      <c r="Z247" s="42" t="s">
        <v>294</v>
      </c>
      <c r="AB247" s="42" t="s">
        <v>289</v>
      </c>
      <c r="AC247" s="42" t="s">
        <v>290</v>
      </c>
      <c r="AD247" s="42" t="s">
        <v>291</v>
      </c>
      <c r="AF247" s="42" t="s">
        <v>292</v>
      </c>
      <c r="AG247" s="42" t="s">
        <v>293</v>
      </c>
      <c r="AH247" s="42" t="s">
        <v>294</v>
      </c>
      <c r="AJ247" s="42" t="s">
        <v>272</v>
      </c>
      <c r="AK247" s="42" t="s">
        <v>273</v>
      </c>
      <c r="AL247" s="42" t="s">
        <v>274</v>
      </c>
      <c r="AR247" s="42" t="s">
        <v>381</v>
      </c>
      <c r="AS247" s="42" t="s">
        <v>382</v>
      </c>
      <c r="AT247" s="42" t="s">
        <v>383</v>
      </c>
      <c r="AV247" s="42" t="s">
        <v>419</v>
      </c>
      <c r="AW247" s="42" t="s">
        <v>420</v>
      </c>
      <c r="AX247" s="42" t="s">
        <v>320</v>
      </c>
      <c r="AZ247" s="42" t="s">
        <v>419</v>
      </c>
      <c r="BA247" s="42" t="s">
        <v>420</v>
      </c>
      <c r="BB247" s="42" t="s">
        <v>320</v>
      </c>
    </row>
    <row r="248" spans="1:54" ht="11.25">
      <c r="A248" s="42" t="s">
        <v>487</v>
      </c>
      <c r="B248" s="42" t="s">
        <v>488</v>
      </c>
      <c r="C248" s="42" t="s">
        <v>343</v>
      </c>
      <c r="D248" s="42" t="s">
        <v>487</v>
      </c>
      <c r="E248" s="42" t="s">
        <v>488</v>
      </c>
      <c r="F248" s="42" t="s">
        <v>343</v>
      </c>
      <c r="H248" s="42" t="s">
        <v>424</v>
      </c>
      <c r="I248" s="42" t="s">
        <v>425</v>
      </c>
      <c r="J248" s="42" t="s">
        <v>426</v>
      </c>
      <c r="L248" s="42" t="s">
        <v>424</v>
      </c>
      <c r="M248" s="42" t="s">
        <v>425</v>
      </c>
      <c r="N248" s="42" t="s">
        <v>426</v>
      </c>
      <c r="P248" s="42" t="s">
        <v>424</v>
      </c>
      <c r="Q248" s="42" t="s">
        <v>425</v>
      </c>
      <c r="R248" s="42" t="s">
        <v>426</v>
      </c>
      <c r="T248" s="42" t="s">
        <v>292</v>
      </c>
      <c r="U248" s="42" t="s">
        <v>293</v>
      </c>
      <c r="V248" s="42" t="s">
        <v>294</v>
      </c>
      <c r="X248" s="42" t="s">
        <v>292</v>
      </c>
      <c r="Y248" s="42" t="s">
        <v>293</v>
      </c>
      <c r="Z248" s="42" t="s">
        <v>294</v>
      </c>
      <c r="AB248" s="42" t="s">
        <v>292</v>
      </c>
      <c r="AC248" s="42" t="s">
        <v>293</v>
      </c>
      <c r="AD248" s="42" t="s">
        <v>294</v>
      </c>
      <c r="AF248" s="42" t="s">
        <v>292</v>
      </c>
      <c r="AG248" s="42" t="s">
        <v>293</v>
      </c>
      <c r="AH248" s="42" t="s">
        <v>294</v>
      </c>
      <c r="AJ248" s="42" t="s">
        <v>272</v>
      </c>
      <c r="AK248" s="42" t="s">
        <v>273</v>
      </c>
      <c r="AL248" s="42" t="s">
        <v>274</v>
      </c>
      <c r="AR248" s="42" t="s">
        <v>292</v>
      </c>
      <c r="AS248" s="42" t="s">
        <v>293</v>
      </c>
      <c r="AT248" s="42" t="s">
        <v>294</v>
      </c>
      <c r="AV248" s="42" t="s">
        <v>424</v>
      </c>
      <c r="AW248" s="42" t="s">
        <v>425</v>
      </c>
      <c r="AX248" s="42" t="s">
        <v>426</v>
      </c>
      <c r="AZ248" s="42" t="s">
        <v>424</v>
      </c>
      <c r="BA248" s="42" t="s">
        <v>425</v>
      </c>
      <c r="BB248" s="42" t="s">
        <v>426</v>
      </c>
    </row>
    <row r="249" spans="1:54" ht="11.25">
      <c r="A249" s="42" t="s">
        <v>489</v>
      </c>
      <c r="B249" s="42" t="s">
        <v>490</v>
      </c>
      <c r="C249" s="42" t="s">
        <v>409</v>
      </c>
      <c r="D249" s="42" t="s">
        <v>489</v>
      </c>
      <c r="E249" s="42" t="s">
        <v>490</v>
      </c>
      <c r="F249" s="42" t="s">
        <v>409</v>
      </c>
      <c r="H249" s="42" t="s">
        <v>421</v>
      </c>
      <c r="I249" s="42" t="s">
        <v>422</v>
      </c>
      <c r="J249" s="42" t="s">
        <v>423</v>
      </c>
      <c r="L249" s="42" t="s">
        <v>421</v>
      </c>
      <c r="M249" s="42" t="s">
        <v>422</v>
      </c>
      <c r="N249" s="42" t="s">
        <v>423</v>
      </c>
      <c r="P249" s="42" t="s">
        <v>421</v>
      </c>
      <c r="Q249" s="42" t="s">
        <v>422</v>
      </c>
      <c r="R249" s="42" t="s">
        <v>423</v>
      </c>
      <c r="T249" s="42" t="s">
        <v>292</v>
      </c>
      <c r="U249" s="42" t="s">
        <v>293</v>
      </c>
      <c r="V249" s="42" t="s">
        <v>294</v>
      </c>
      <c r="X249" s="42" t="s">
        <v>295</v>
      </c>
      <c r="Y249" s="42" t="s">
        <v>296</v>
      </c>
      <c r="Z249" s="42" t="s">
        <v>274</v>
      </c>
      <c r="AB249" s="42" t="s">
        <v>292</v>
      </c>
      <c r="AC249" s="42" t="s">
        <v>293</v>
      </c>
      <c r="AD249" s="42" t="s">
        <v>294</v>
      </c>
      <c r="AF249" s="42" t="s">
        <v>295</v>
      </c>
      <c r="AG249" s="42" t="s">
        <v>296</v>
      </c>
      <c r="AH249" s="42" t="s">
        <v>274</v>
      </c>
      <c r="AJ249" s="42" t="s">
        <v>471</v>
      </c>
      <c r="AK249" s="42" t="s">
        <v>472</v>
      </c>
      <c r="AL249" s="42" t="s">
        <v>329</v>
      </c>
      <c r="AR249" s="42" t="s">
        <v>292</v>
      </c>
      <c r="AS249" s="42" t="s">
        <v>293</v>
      </c>
      <c r="AT249" s="42" t="s">
        <v>294</v>
      </c>
      <c r="AV249" s="42" t="s">
        <v>421</v>
      </c>
      <c r="AW249" s="42" t="s">
        <v>422</v>
      </c>
      <c r="AX249" s="42" t="s">
        <v>423</v>
      </c>
      <c r="AZ249" s="42" t="s">
        <v>421</v>
      </c>
      <c r="BA249" s="42" t="s">
        <v>422</v>
      </c>
      <c r="BB249" s="42" t="s">
        <v>423</v>
      </c>
    </row>
    <row r="250" spans="1:54" ht="11.25">
      <c r="A250" s="42" t="s">
        <v>491</v>
      </c>
      <c r="B250" s="42" t="s">
        <v>492</v>
      </c>
      <c r="C250" s="42" t="s">
        <v>493</v>
      </c>
      <c r="D250" s="42" t="s">
        <v>491</v>
      </c>
      <c r="E250" s="42" t="s">
        <v>492</v>
      </c>
      <c r="F250" s="42" t="s">
        <v>493</v>
      </c>
      <c r="H250" s="42" t="s">
        <v>427</v>
      </c>
      <c r="I250" s="42" t="s">
        <v>428</v>
      </c>
      <c r="J250" s="42" t="s">
        <v>429</v>
      </c>
      <c r="L250" s="42" t="s">
        <v>427</v>
      </c>
      <c r="M250" s="42" t="s">
        <v>428</v>
      </c>
      <c r="N250" s="42" t="s">
        <v>429</v>
      </c>
      <c r="P250" s="42" t="s">
        <v>427</v>
      </c>
      <c r="Q250" s="42" t="s">
        <v>428</v>
      </c>
      <c r="R250" s="42" t="s">
        <v>429</v>
      </c>
      <c r="T250" s="42" t="s">
        <v>295</v>
      </c>
      <c r="U250" s="42" t="s">
        <v>296</v>
      </c>
      <c r="V250" s="42" t="s">
        <v>274</v>
      </c>
      <c r="X250" s="42" t="s">
        <v>297</v>
      </c>
      <c r="Y250" s="42" t="s">
        <v>298</v>
      </c>
      <c r="Z250" s="42" t="s">
        <v>299</v>
      </c>
      <c r="AB250" s="42" t="s">
        <v>295</v>
      </c>
      <c r="AC250" s="42" t="s">
        <v>296</v>
      </c>
      <c r="AD250" s="42" t="s">
        <v>274</v>
      </c>
      <c r="AF250" s="42" t="s">
        <v>297</v>
      </c>
      <c r="AG250" s="42" t="s">
        <v>298</v>
      </c>
      <c r="AH250" s="42" t="s">
        <v>299</v>
      </c>
      <c r="AJ250" s="42" t="s">
        <v>473</v>
      </c>
      <c r="AK250" s="42" t="s">
        <v>474</v>
      </c>
      <c r="AL250" s="42" t="s">
        <v>409</v>
      </c>
      <c r="AR250" s="42" t="s">
        <v>295</v>
      </c>
      <c r="AS250" s="42" t="s">
        <v>296</v>
      </c>
      <c r="AT250" s="42" t="s">
        <v>274</v>
      </c>
      <c r="AV250" s="42" t="s">
        <v>427</v>
      </c>
      <c r="AW250" s="42" t="s">
        <v>428</v>
      </c>
      <c r="AX250" s="42" t="s">
        <v>429</v>
      </c>
      <c r="AZ250" s="42" t="s">
        <v>427</v>
      </c>
      <c r="BA250" s="42" t="s">
        <v>428</v>
      </c>
      <c r="BB250" s="42" t="s">
        <v>429</v>
      </c>
    </row>
    <row r="251" spans="1:54" ht="11.25">
      <c r="A251" s="42" t="s">
        <v>494</v>
      </c>
      <c r="B251" s="42" t="s">
        <v>495</v>
      </c>
      <c r="C251" s="42" t="s">
        <v>493</v>
      </c>
      <c r="D251" s="42" t="s">
        <v>494</v>
      </c>
      <c r="E251" s="42" t="s">
        <v>495</v>
      </c>
      <c r="F251" s="42" t="s">
        <v>493</v>
      </c>
      <c r="H251" s="42" t="s">
        <v>430</v>
      </c>
      <c r="I251" s="42" t="s">
        <v>431</v>
      </c>
      <c r="J251" s="42" t="s">
        <v>429</v>
      </c>
      <c r="L251" s="42" t="s">
        <v>430</v>
      </c>
      <c r="M251" s="42" t="s">
        <v>431</v>
      </c>
      <c r="N251" s="42" t="s">
        <v>429</v>
      </c>
      <c r="P251" s="42" t="s">
        <v>430</v>
      </c>
      <c r="Q251" s="42" t="s">
        <v>431</v>
      </c>
      <c r="R251" s="42" t="s">
        <v>429</v>
      </c>
      <c r="T251" s="42" t="s">
        <v>297</v>
      </c>
      <c r="U251" s="42" t="s">
        <v>298</v>
      </c>
      <c r="V251" s="42" t="s">
        <v>299</v>
      </c>
      <c r="X251" s="42" t="s">
        <v>300</v>
      </c>
      <c r="Y251" s="42" t="s">
        <v>301</v>
      </c>
      <c r="Z251" s="42" t="s">
        <v>302</v>
      </c>
      <c r="AB251" s="42" t="s">
        <v>297</v>
      </c>
      <c r="AC251" s="42" t="s">
        <v>298</v>
      </c>
      <c r="AD251" s="42" t="s">
        <v>299</v>
      </c>
      <c r="AF251" s="42" t="s">
        <v>300</v>
      </c>
      <c r="AG251" s="42" t="s">
        <v>301</v>
      </c>
      <c r="AH251" s="42" t="s">
        <v>302</v>
      </c>
      <c r="AJ251" s="42" t="s">
        <v>275</v>
      </c>
      <c r="AK251" s="42" t="s">
        <v>276</v>
      </c>
      <c r="AL251" s="42" t="s">
        <v>271</v>
      </c>
      <c r="AR251" s="42" t="s">
        <v>297</v>
      </c>
      <c r="AS251" s="42" t="s">
        <v>298</v>
      </c>
      <c r="AT251" s="42" t="s">
        <v>299</v>
      </c>
      <c r="AV251" s="42" t="s">
        <v>430</v>
      </c>
      <c r="AW251" s="42" t="s">
        <v>431</v>
      </c>
      <c r="AX251" s="42" t="s">
        <v>429</v>
      </c>
      <c r="AZ251" s="42" t="s">
        <v>430</v>
      </c>
      <c r="BA251" s="42" t="s">
        <v>431</v>
      </c>
      <c r="BB251" s="42" t="s">
        <v>429</v>
      </c>
    </row>
    <row r="252" spans="1:54" ht="11.25">
      <c r="A252" s="42" t="s">
        <v>496</v>
      </c>
      <c r="B252" s="42" t="s">
        <v>497</v>
      </c>
      <c r="C252" s="42" t="s">
        <v>498</v>
      </c>
      <c r="D252" s="42" t="s">
        <v>496</v>
      </c>
      <c r="E252" s="42" t="s">
        <v>497</v>
      </c>
      <c r="F252" s="42" t="s">
        <v>498</v>
      </c>
      <c r="H252" s="42" t="s">
        <v>432</v>
      </c>
      <c r="I252" s="42" t="s">
        <v>433</v>
      </c>
      <c r="J252" s="42" t="s">
        <v>332</v>
      </c>
      <c r="L252" s="42" t="s">
        <v>432</v>
      </c>
      <c r="M252" s="42" t="s">
        <v>433</v>
      </c>
      <c r="N252" s="42" t="s">
        <v>332</v>
      </c>
      <c r="P252" s="42" t="s">
        <v>432</v>
      </c>
      <c r="Q252" s="42" t="s">
        <v>433</v>
      </c>
      <c r="R252" s="42" t="s">
        <v>332</v>
      </c>
      <c r="T252" s="42" t="s">
        <v>300</v>
      </c>
      <c r="U252" s="42" t="s">
        <v>301</v>
      </c>
      <c r="V252" s="42" t="s">
        <v>302</v>
      </c>
      <c r="X252" s="42" t="s">
        <v>303</v>
      </c>
      <c r="Y252" s="42" t="s">
        <v>304</v>
      </c>
      <c r="Z252" s="42" t="s">
        <v>305</v>
      </c>
      <c r="AB252" s="42" t="s">
        <v>300</v>
      </c>
      <c r="AC252" s="42" t="s">
        <v>301</v>
      </c>
      <c r="AD252" s="42" t="s">
        <v>302</v>
      </c>
      <c r="AF252" s="42" t="s">
        <v>303</v>
      </c>
      <c r="AG252" s="42" t="s">
        <v>304</v>
      </c>
      <c r="AH252" s="42" t="s">
        <v>305</v>
      </c>
      <c r="AJ252" s="42" t="s">
        <v>277</v>
      </c>
      <c r="AK252" s="42" t="s">
        <v>278</v>
      </c>
      <c r="AL252" s="42" t="s">
        <v>279</v>
      </c>
      <c r="AR252" s="42" t="s">
        <v>300</v>
      </c>
      <c r="AS252" s="42" t="s">
        <v>301</v>
      </c>
      <c r="AT252" s="42" t="s">
        <v>302</v>
      </c>
      <c r="AV252" s="42" t="s">
        <v>432</v>
      </c>
      <c r="AW252" s="42" t="s">
        <v>433</v>
      </c>
      <c r="AX252" s="42" t="s">
        <v>332</v>
      </c>
      <c r="AZ252" s="42" t="s">
        <v>432</v>
      </c>
      <c r="BA252" s="42" t="s">
        <v>433</v>
      </c>
      <c r="BB252" s="42" t="s">
        <v>332</v>
      </c>
    </row>
    <row r="253" spans="1:54" ht="11.25">
      <c r="A253" s="42" t="s">
        <v>499</v>
      </c>
      <c r="B253" s="42" t="s">
        <v>500</v>
      </c>
      <c r="C253" s="42" t="s">
        <v>501</v>
      </c>
      <c r="D253" s="42" t="s">
        <v>499</v>
      </c>
      <c r="E253" s="42" t="s">
        <v>500</v>
      </c>
      <c r="F253" s="42" t="s">
        <v>501</v>
      </c>
      <c r="H253" s="42" t="s">
        <v>362</v>
      </c>
      <c r="I253" s="42" t="s">
        <v>363</v>
      </c>
      <c r="J253" s="42" t="s">
        <v>320</v>
      </c>
      <c r="L253" s="42" t="s">
        <v>362</v>
      </c>
      <c r="M253" s="42" t="s">
        <v>363</v>
      </c>
      <c r="N253" s="42" t="s">
        <v>320</v>
      </c>
      <c r="P253" s="42" t="s">
        <v>362</v>
      </c>
      <c r="Q253" s="42" t="s">
        <v>363</v>
      </c>
      <c r="R253" s="42" t="s">
        <v>320</v>
      </c>
      <c r="T253" s="42" t="s">
        <v>303</v>
      </c>
      <c r="U253" s="42" t="s">
        <v>304</v>
      </c>
      <c r="V253" s="42" t="s">
        <v>305</v>
      </c>
      <c r="X253" s="42" t="s">
        <v>306</v>
      </c>
      <c r="Y253" s="42" t="s">
        <v>307</v>
      </c>
      <c r="Z253" s="42" t="s">
        <v>308</v>
      </c>
      <c r="AB253" s="42" t="s">
        <v>303</v>
      </c>
      <c r="AC253" s="42" t="s">
        <v>304</v>
      </c>
      <c r="AD253" s="42" t="s">
        <v>305</v>
      </c>
      <c r="AF253" s="42" t="s">
        <v>306</v>
      </c>
      <c r="AG253" s="42" t="s">
        <v>307</v>
      </c>
      <c r="AH253" s="42" t="s">
        <v>308</v>
      </c>
      <c r="AJ253" s="42" t="s">
        <v>475</v>
      </c>
      <c r="AK253" s="42" t="s">
        <v>476</v>
      </c>
      <c r="AL253" s="42" t="s">
        <v>477</v>
      </c>
      <c r="AR253" s="42" t="s">
        <v>303</v>
      </c>
      <c r="AS253" s="42" t="s">
        <v>304</v>
      </c>
      <c r="AT253" s="42" t="s">
        <v>305</v>
      </c>
      <c r="AV253" s="42" t="s">
        <v>362</v>
      </c>
      <c r="AW253" s="42" t="s">
        <v>363</v>
      </c>
      <c r="AX253" s="42" t="s">
        <v>320</v>
      </c>
      <c r="AZ253" s="42" t="s">
        <v>362</v>
      </c>
      <c r="BA253" s="42" t="s">
        <v>363</v>
      </c>
      <c r="BB253" s="42" t="s">
        <v>320</v>
      </c>
    </row>
    <row r="254" spans="1:54" ht="11.25">
      <c r="A254" s="42" t="s">
        <v>502</v>
      </c>
      <c r="B254" s="42" t="s">
        <v>503</v>
      </c>
      <c r="C254" s="42" t="s">
        <v>332</v>
      </c>
      <c r="D254" s="42" t="s">
        <v>502</v>
      </c>
      <c r="E254" s="42" t="s">
        <v>503</v>
      </c>
      <c r="F254" s="42" t="s">
        <v>332</v>
      </c>
      <c r="H254" s="42" t="s">
        <v>434</v>
      </c>
      <c r="I254" s="42" t="s">
        <v>435</v>
      </c>
      <c r="J254" s="42" t="s">
        <v>436</v>
      </c>
      <c r="L254" s="42" t="s">
        <v>434</v>
      </c>
      <c r="M254" s="42" t="s">
        <v>435</v>
      </c>
      <c r="N254" s="42" t="s">
        <v>436</v>
      </c>
      <c r="P254" s="42" t="s">
        <v>434</v>
      </c>
      <c r="Q254" s="42" t="s">
        <v>435</v>
      </c>
      <c r="R254" s="42" t="s">
        <v>436</v>
      </c>
      <c r="T254" s="42" t="s">
        <v>306</v>
      </c>
      <c r="U254" s="42" t="s">
        <v>307</v>
      </c>
      <c r="V254" s="42" t="s">
        <v>308</v>
      </c>
      <c r="X254" s="42" t="s">
        <v>309</v>
      </c>
      <c r="Y254" s="42" t="s">
        <v>310</v>
      </c>
      <c r="Z254" s="42" t="s">
        <v>311</v>
      </c>
      <c r="AB254" s="42" t="s">
        <v>306</v>
      </c>
      <c r="AC254" s="42" t="s">
        <v>307</v>
      </c>
      <c r="AD254" s="42" t="s">
        <v>308</v>
      </c>
      <c r="AF254" s="42" t="s">
        <v>309</v>
      </c>
      <c r="AG254" s="42" t="s">
        <v>310</v>
      </c>
      <c r="AH254" s="42" t="s">
        <v>311</v>
      </c>
      <c r="AJ254" s="42" t="s">
        <v>478</v>
      </c>
      <c r="AK254" s="42" t="s">
        <v>479</v>
      </c>
      <c r="AL254" s="42" t="s">
        <v>279</v>
      </c>
      <c r="AR254" s="42" t="s">
        <v>306</v>
      </c>
      <c r="AS254" s="42" t="s">
        <v>307</v>
      </c>
      <c r="AT254" s="42" t="s">
        <v>308</v>
      </c>
      <c r="AV254" s="42" t="s">
        <v>434</v>
      </c>
      <c r="AW254" s="42" t="s">
        <v>435</v>
      </c>
      <c r="AX254" s="42" t="s">
        <v>436</v>
      </c>
      <c r="AZ254" s="42" t="s">
        <v>434</v>
      </c>
      <c r="BA254" s="42" t="s">
        <v>435</v>
      </c>
      <c r="BB254" s="42" t="s">
        <v>436</v>
      </c>
    </row>
    <row r="255" spans="1:54" ht="11.25">
      <c r="A255" s="42" t="s">
        <v>504</v>
      </c>
      <c r="B255" s="42" t="s">
        <v>505</v>
      </c>
      <c r="C255" s="42" t="s">
        <v>332</v>
      </c>
      <c r="D255" s="42" t="s">
        <v>504</v>
      </c>
      <c r="E255" s="42" t="s">
        <v>505</v>
      </c>
      <c r="F255" s="42" t="s">
        <v>332</v>
      </c>
      <c r="H255" s="42" t="s">
        <v>439</v>
      </c>
      <c r="I255" s="42" t="s">
        <v>440</v>
      </c>
      <c r="J255" s="42" t="s">
        <v>317</v>
      </c>
      <c r="L255" s="42" t="s">
        <v>439</v>
      </c>
      <c r="M255" s="42" t="s">
        <v>440</v>
      </c>
      <c r="N255" s="42" t="s">
        <v>317</v>
      </c>
      <c r="P255" s="42" t="s">
        <v>439</v>
      </c>
      <c r="Q255" s="42" t="s">
        <v>440</v>
      </c>
      <c r="R255" s="42" t="s">
        <v>317</v>
      </c>
      <c r="T255" s="42" t="s">
        <v>309</v>
      </c>
      <c r="U255" s="42" t="s">
        <v>310</v>
      </c>
      <c r="V255" s="42" t="s">
        <v>311</v>
      </c>
      <c r="X255" s="42" t="s">
        <v>312</v>
      </c>
      <c r="Y255" s="42" t="s">
        <v>313</v>
      </c>
      <c r="Z255" s="42" t="s">
        <v>314</v>
      </c>
      <c r="AB255" s="42" t="s">
        <v>309</v>
      </c>
      <c r="AC255" s="42" t="s">
        <v>310</v>
      </c>
      <c r="AD255" s="42" t="s">
        <v>311</v>
      </c>
      <c r="AF255" s="42" t="s">
        <v>312</v>
      </c>
      <c r="AG255" s="42" t="s">
        <v>313</v>
      </c>
      <c r="AH255" s="42" t="s">
        <v>314</v>
      </c>
      <c r="AJ255" s="42" t="s">
        <v>280</v>
      </c>
      <c r="AK255" s="42" t="s">
        <v>281</v>
      </c>
      <c r="AL255" s="42" t="s">
        <v>282</v>
      </c>
      <c r="AR255" s="42" t="s">
        <v>309</v>
      </c>
      <c r="AS255" s="42" t="s">
        <v>310</v>
      </c>
      <c r="AT255" s="42" t="s">
        <v>311</v>
      </c>
      <c r="AV255" s="42" t="s">
        <v>439</v>
      </c>
      <c r="AW255" s="42" t="s">
        <v>440</v>
      </c>
      <c r="AX255" s="42" t="s">
        <v>317</v>
      </c>
      <c r="AZ255" s="42" t="s">
        <v>439</v>
      </c>
      <c r="BA255" s="42" t="s">
        <v>440</v>
      </c>
      <c r="BB255" s="42" t="s">
        <v>317</v>
      </c>
    </row>
    <row r="256" spans="1:54" ht="11.25">
      <c r="A256" s="42" t="s">
        <v>508</v>
      </c>
      <c r="B256" s="42" t="s">
        <v>509</v>
      </c>
      <c r="C256" s="42" t="s">
        <v>279</v>
      </c>
      <c r="D256" s="42" t="s">
        <v>508</v>
      </c>
      <c r="E256" s="42" t="s">
        <v>509</v>
      </c>
      <c r="F256" s="42" t="s">
        <v>279</v>
      </c>
      <c r="H256" s="42" t="s">
        <v>437</v>
      </c>
      <c r="I256" s="42" t="s">
        <v>438</v>
      </c>
      <c r="J256" s="42" t="s">
        <v>294</v>
      </c>
      <c r="L256" s="42" t="s">
        <v>437</v>
      </c>
      <c r="M256" s="42" t="s">
        <v>438</v>
      </c>
      <c r="N256" s="42" t="s">
        <v>294</v>
      </c>
      <c r="P256" s="42" t="s">
        <v>437</v>
      </c>
      <c r="Q256" s="42" t="s">
        <v>438</v>
      </c>
      <c r="R256" s="42" t="s">
        <v>294</v>
      </c>
      <c r="T256" s="42" t="s">
        <v>312</v>
      </c>
      <c r="U256" s="42" t="s">
        <v>313</v>
      </c>
      <c r="V256" s="42" t="s">
        <v>314</v>
      </c>
      <c r="X256" s="42" t="s">
        <v>315</v>
      </c>
      <c r="Y256" s="42" t="s">
        <v>316</v>
      </c>
      <c r="Z256" s="42" t="s">
        <v>317</v>
      </c>
      <c r="AB256" s="42" t="s">
        <v>312</v>
      </c>
      <c r="AC256" s="42" t="s">
        <v>313</v>
      </c>
      <c r="AD256" s="42" t="s">
        <v>314</v>
      </c>
      <c r="AF256" s="42" t="s">
        <v>315</v>
      </c>
      <c r="AG256" s="42" t="s">
        <v>316</v>
      </c>
      <c r="AH256" s="42" t="s">
        <v>317</v>
      </c>
      <c r="AJ256" s="42" t="s">
        <v>283</v>
      </c>
      <c r="AK256" s="42" t="s">
        <v>284</v>
      </c>
      <c r="AL256" s="42" t="s">
        <v>285</v>
      </c>
      <c r="AR256" s="42" t="s">
        <v>312</v>
      </c>
      <c r="AS256" s="42" t="s">
        <v>313</v>
      </c>
      <c r="AT256" s="42" t="s">
        <v>314</v>
      </c>
      <c r="AV256" s="42" t="s">
        <v>437</v>
      </c>
      <c r="AW256" s="42" t="s">
        <v>438</v>
      </c>
      <c r="AX256" s="42" t="s">
        <v>294</v>
      </c>
      <c r="AZ256" s="42" t="s">
        <v>437</v>
      </c>
      <c r="BA256" s="42" t="s">
        <v>438</v>
      </c>
      <c r="BB256" s="42" t="s">
        <v>294</v>
      </c>
    </row>
    <row r="257" spans="1:54" ht="11.25">
      <c r="A257" s="42" t="s">
        <v>506</v>
      </c>
      <c r="B257" s="42" t="s">
        <v>507</v>
      </c>
      <c r="C257" s="42" t="s">
        <v>279</v>
      </c>
      <c r="D257" s="42" t="s">
        <v>506</v>
      </c>
      <c r="E257" s="42" t="s">
        <v>507</v>
      </c>
      <c r="F257" s="42" t="s">
        <v>279</v>
      </c>
      <c r="H257" s="42" t="s">
        <v>441</v>
      </c>
      <c r="I257" s="42" t="s">
        <v>442</v>
      </c>
      <c r="J257" s="42" t="s">
        <v>409</v>
      </c>
      <c r="L257" s="42" t="s">
        <v>441</v>
      </c>
      <c r="M257" s="42" t="s">
        <v>442</v>
      </c>
      <c r="N257" s="42" t="s">
        <v>409</v>
      </c>
      <c r="P257" s="42" t="s">
        <v>441</v>
      </c>
      <c r="Q257" s="42" t="s">
        <v>442</v>
      </c>
      <c r="R257" s="42" t="s">
        <v>409</v>
      </c>
      <c r="T257" s="42" t="s">
        <v>315</v>
      </c>
      <c r="U257" s="42" t="s">
        <v>316</v>
      </c>
      <c r="V257" s="42" t="s">
        <v>317</v>
      </c>
      <c r="X257" s="42" t="s">
        <v>734</v>
      </c>
      <c r="Y257" s="42" t="s">
        <v>735</v>
      </c>
      <c r="Z257" s="42" t="s">
        <v>736</v>
      </c>
      <c r="AB257" s="42" t="s">
        <v>315</v>
      </c>
      <c r="AC257" s="42" t="s">
        <v>316</v>
      </c>
      <c r="AD257" s="42" t="s">
        <v>317</v>
      </c>
      <c r="AF257" s="42" t="s">
        <v>734</v>
      </c>
      <c r="AG257" s="42" t="s">
        <v>735</v>
      </c>
      <c r="AH257" s="42" t="s">
        <v>736</v>
      </c>
      <c r="AJ257" s="42" t="s">
        <v>283</v>
      </c>
      <c r="AK257" s="42" t="s">
        <v>284</v>
      </c>
      <c r="AL257" s="42" t="s">
        <v>285</v>
      </c>
      <c r="AR257" s="42" t="s">
        <v>385</v>
      </c>
      <c r="AS257" s="42" t="s">
        <v>386</v>
      </c>
      <c r="AT257" s="42" t="s">
        <v>329</v>
      </c>
      <c r="AV257" s="42" t="s">
        <v>441</v>
      </c>
      <c r="AW257" s="42" t="s">
        <v>442</v>
      </c>
      <c r="AX257" s="42" t="s">
        <v>409</v>
      </c>
      <c r="AZ257" s="42" t="s">
        <v>441</v>
      </c>
      <c r="BA257" s="42" t="s">
        <v>442</v>
      </c>
      <c r="BB257" s="42" t="s">
        <v>409</v>
      </c>
    </row>
    <row r="258" spans="1:54" ht="11.25">
      <c r="A258" s="42" t="s">
        <v>510</v>
      </c>
      <c r="B258" s="42" t="s">
        <v>511</v>
      </c>
      <c r="C258" s="42" t="s">
        <v>279</v>
      </c>
      <c r="D258" s="42" t="s">
        <v>510</v>
      </c>
      <c r="E258" s="42" t="s">
        <v>511</v>
      </c>
      <c r="F258" s="42" t="s">
        <v>279</v>
      </c>
      <c r="H258" s="42" t="s">
        <v>443</v>
      </c>
      <c r="I258" s="42" t="s">
        <v>444</v>
      </c>
      <c r="J258" s="42" t="s">
        <v>445</v>
      </c>
      <c r="L258" s="42" t="s">
        <v>443</v>
      </c>
      <c r="M258" s="42" t="s">
        <v>444</v>
      </c>
      <c r="N258" s="42" t="s">
        <v>445</v>
      </c>
      <c r="P258" s="42" t="s">
        <v>443</v>
      </c>
      <c r="Q258" s="42" t="s">
        <v>444</v>
      </c>
      <c r="R258" s="42" t="s">
        <v>445</v>
      </c>
      <c r="T258" s="42" t="s">
        <v>734</v>
      </c>
      <c r="U258" s="42" t="s">
        <v>735</v>
      </c>
      <c r="V258" s="42" t="s">
        <v>736</v>
      </c>
      <c r="X258" s="42" t="s">
        <v>318</v>
      </c>
      <c r="Y258" s="42" t="s">
        <v>319</v>
      </c>
      <c r="Z258" s="42" t="s">
        <v>320</v>
      </c>
      <c r="AB258" s="42" t="s">
        <v>734</v>
      </c>
      <c r="AC258" s="42" t="s">
        <v>735</v>
      </c>
      <c r="AD258" s="42" t="s">
        <v>736</v>
      </c>
      <c r="AF258" s="42" t="s">
        <v>318</v>
      </c>
      <c r="AG258" s="42" t="s">
        <v>319</v>
      </c>
      <c r="AH258" s="42" t="s">
        <v>320</v>
      </c>
      <c r="AJ258" s="42" t="s">
        <v>286</v>
      </c>
      <c r="AK258" s="42" t="s">
        <v>287</v>
      </c>
      <c r="AL258" s="42" t="s">
        <v>288</v>
      </c>
      <c r="AR258" s="42" t="s">
        <v>315</v>
      </c>
      <c r="AS258" s="42" t="s">
        <v>316</v>
      </c>
      <c r="AT258" s="42" t="s">
        <v>317</v>
      </c>
      <c r="AV258" s="42" t="s">
        <v>443</v>
      </c>
      <c r="AW258" s="42" t="s">
        <v>444</v>
      </c>
      <c r="AX258" s="42" t="s">
        <v>445</v>
      </c>
      <c r="AZ258" s="42" t="s">
        <v>443</v>
      </c>
      <c r="BA258" s="42" t="s">
        <v>444</v>
      </c>
      <c r="BB258" s="42" t="s">
        <v>445</v>
      </c>
    </row>
    <row r="259" spans="1:54" ht="11.25">
      <c r="A259" s="42" t="s">
        <v>512</v>
      </c>
      <c r="B259" s="42" t="s">
        <v>513</v>
      </c>
      <c r="C259" s="42" t="s">
        <v>468</v>
      </c>
      <c r="D259" s="42" t="s">
        <v>512</v>
      </c>
      <c r="E259" s="42" t="s">
        <v>513</v>
      </c>
      <c r="F259" s="42" t="s">
        <v>468</v>
      </c>
      <c r="H259" s="42" t="s">
        <v>446</v>
      </c>
      <c r="I259" s="42" t="s">
        <v>447</v>
      </c>
      <c r="J259" s="42" t="s">
        <v>448</v>
      </c>
      <c r="L259" s="42" t="s">
        <v>446</v>
      </c>
      <c r="M259" s="42" t="s">
        <v>447</v>
      </c>
      <c r="N259" s="42" t="s">
        <v>448</v>
      </c>
      <c r="P259" s="42" t="s">
        <v>446</v>
      </c>
      <c r="Q259" s="42" t="s">
        <v>447</v>
      </c>
      <c r="R259" s="42" t="s">
        <v>448</v>
      </c>
      <c r="T259" s="42" t="s">
        <v>318</v>
      </c>
      <c r="U259" s="42" t="s">
        <v>319</v>
      </c>
      <c r="V259" s="42" t="s">
        <v>320</v>
      </c>
      <c r="X259" s="42" t="s">
        <v>318</v>
      </c>
      <c r="Y259" s="42" t="s">
        <v>319</v>
      </c>
      <c r="Z259" s="42" t="s">
        <v>320</v>
      </c>
      <c r="AB259" s="42" t="s">
        <v>318</v>
      </c>
      <c r="AC259" s="42" t="s">
        <v>319</v>
      </c>
      <c r="AD259" s="42" t="s">
        <v>320</v>
      </c>
      <c r="AF259" s="42" t="s">
        <v>318</v>
      </c>
      <c r="AG259" s="42" t="s">
        <v>319</v>
      </c>
      <c r="AH259" s="42" t="s">
        <v>320</v>
      </c>
      <c r="AJ259" s="42" t="s">
        <v>286</v>
      </c>
      <c r="AK259" s="42" t="s">
        <v>287</v>
      </c>
      <c r="AL259" s="42" t="s">
        <v>288</v>
      </c>
      <c r="AR259" s="42" t="s">
        <v>734</v>
      </c>
      <c r="AS259" s="42" t="s">
        <v>735</v>
      </c>
      <c r="AT259" s="42" t="s">
        <v>736</v>
      </c>
      <c r="AV259" s="42" t="s">
        <v>763</v>
      </c>
      <c r="AZ259" s="42" t="s">
        <v>446</v>
      </c>
      <c r="BA259" s="42" t="s">
        <v>447</v>
      </c>
      <c r="BB259" s="42" t="s">
        <v>448</v>
      </c>
    </row>
    <row r="260" spans="1:52" ht="11.25">
      <c r="A260" s="42" t="s">
        <v>312</v>
      </c>
      <c r="B260" s="42" t="s">
        <v>313</v>
      </c>
      <c r="C260" s="42" t="s">
        <v>314</v>
      </c>
      <c r="D260" s="42" t="s">
        <v>312</v>
      </c>
      <c r="E260" s="42" t="s">
        <v>313</v>
      </c>
      <c r="F260" s="42" t="s">
        <v>314</v>
      </c>
      <c r="H260" s="42" t="s">
        <v>449</v>
      </c>
      <c r="I260" s="42" t="s">
        <v>391</v>
      </c>
      <c r="J260" s="42" t="s">
        <v>450</v>
      </c>
      <c r="L260" s="42" t="s">
        <v>449</v>
      </c>
      <c r="M260" s="42" t="s">
        <v>391</v>
      </c>
      <c r="N260" s="42" t="s">
        <v>450</v>
      </c>
      <c r="P260" s="42" t="s">
        <v>761</v>
      </c>
      <c r="T260" s="42" t="s">
        <v>318</v>
      </c>
      <c r="U260" s="42" t="s">
        <v>319</v>
      </c>
      <c r="V260" s="42" t="s">
        <v>320</v>
      </c>
      <c r="X260" s="42" t="s">
        <v>321</v>
      </c>
      <c r="Y260" s="42" t="s">
        <v>322</v>
      </c>
      <c r="Z260" s="42" t="s">
        <v>323</v>
      </c>
      <c r="AB260" s="42" t="s">
        <v>318</v>
      </c>
      <c r="AC260" s="42" t="s">
        <v>319</v>
      </c>
      <c r="AD260" s="42" t="s">
        <v>320</v>
      </c>
      <c r="AF260" s="42" t="s">
        <v>321</v>
      </c>
      <c r="AG260" s="42" t="s">
        <v>322</v>
      </c>
      <c r="AH260" s="42" t="s">
        <v>323</v>
      </c>
      <c r="AJ260" s="42" t="s">
        <v>483</v>
      </c>
      <c r="AK260" s="42" t="s">
        <v>484</v>
      </c>
      <c r="AL260" s="42" t="s">
        <v>332</v>
      </c>
      <c r="AR260" s="42" t="s">
        <v>318</v>
      </c>
      <c r="AS260" s="42" t="s">
        <v>319</v>
      </c>
      <c r="AT260" s="42" t="s">
        <v>320</v>
      </c>
      <c r="AV260" s="42" t="s">
        <v>446</v>
      </c>
      <c r="AW260" s="42" t="s">
        <v>447</v>
      </c>
      <c r="AX260" s="42" t="s">
        <v>448</v>
      </c>
      <c r="AZ260" s="42" t="s">
        <v>764</v>
      </c>
    </row>
    <row r="261" spans="1:54" ht="11.25">
      <c r="A261" s="42" t="s">
        <v>514</v>
      </c>
      <c r="B261" s="42" t="s">
        <v>515</v>
      </c>
      <c r="C261" s="42" t="s">
        <v>274</v>
      </c>
      <c r="D261" s="42" t="s">
        <v>514</v>
      </c>
      <c r="E261" s="42" t="s">
        <v>515</v>
      </c>
      <c r="F261" s="42" t="s">
        <v>274</v>
      </c>
      <c r="P261" s="42" t="s">
        <v>449</v>
      </c>
      <c r="Q261" s="42" t="s">
        <v>391</v>
      </c>
      <c r="R261" s="42" t="s">
        <v>450</v>
      </c>
      <c r="T261" s="42" t="s">
        <v>321</v>
      </c>
      <c r="U261" s="42" t="s">
        <v>322</v>
      </c>
      <c r="V261" s="42" t="s">
        <v>323</v>
      </c>
      <c r="X261" s="42" t="s">
        <v>324</v>
      </c>
      <c r="Y261" s="42" t="s">
        <v>325</v>
      </c>
      <c r="Z261" s="42" t="s">
        <v>326</v>
      </c>
      <c r="AB261" s="42" t="s">
        <v>321</v>
      </c>
      <c r="AC261" s="42" t="s">
        <v>322</v>
      </c>
      <c r="AD261" s="42" t="s">
        <v>323</v>
      </c>
      <c r="AF261" s="42" t="s">
        <v>324</v>
      </c>
      <c r="AG261" s="42" t="s">
        <v>325</v>
      </c>
      <c r="AH261" s="42" t="s">
        <v>326</v>
      </c>
      <c r="AJ261" s="42" t="s">
        <v>480</v>
      </c>
      <c r="AK261" s="42" t="s">
        <v>481</v>
      </c>
      <c r="AL261" s="42" t="s">
        <v>482</v>
      </c>
      <c r="AR261" s="42" t="s">
        <v>318</v>
      </c>
      <c r="AS261" s="42" t="s">
        <v>319</v>
      </c>
      <c r="AT261" s="42" t="s">
        <v>320</v>
      </c>
      <c r="AV261" s="42" t="s">
        <v>449</v>
      </c>
      <c r="AW261" s="42" t="s">
        <v>391</v>
      </c>
      <c r="AX261" s="42" t="s">
        <v>450</v>
      </c>
      <c r="AZ261" s="42" t="s">
        <v>449</v>
      </c>
      <c r="BA261" s="42" t="s">
        <v>391</v>
      </c>
      <c r="BB261" s="42" t="s">
        <v>450</v>
      </c>
    </row>
    <row r="262" spans="1:46" ht="11.25">
      <c r="A262" s="42" t="s">
        <v>516</v>
      </c>
      <c r="B262" s="42" t="s">
        <v>517</v>
      </c>
      <c r="C262" s="42" t="s">
        <v>518</v>
      </c>
      <c r="D262" s="42" t="s">
        <v>516</v>
      </c>
      <c r="E262" s="42" t="s">
        <v>517</v>
      </c>
      <c r="F262" s="42" t="s">
        <v>518</v>
      </c>
      <c r="T262" s="42" t="s">
        <v>324</v>
      </c>
      <c r="U262" s="42" t="s">
        <v>325</v>
      </c>
      <c r="V262" s="42" t="s">
        <v>326</v>
      </c>
      <c r="X262" s="42" t="s">
        <v>327</v>
      </c>
      <c r="Y262" s="42" t="s">
        <v>328</v>
      </c>
      <c r="Z262" s="42" t="s">
        <v>329</v>
      </c>
      <c r="AB262" s="42" t="s">
        <v>324</v>
      </c>
      <c r="AC262" s="42" t="s">
        <v>325</v>
      </c>
      <c r="AD262" s="42" t="s">
        <v>326</v>
      </c>
      <c r="AF262" s="42" t="s">
        <v>327</v>
      </c>
      <c r="AG262" s="42" t="s">
        <v>328</v>
      </c>
      <c r="AH262" s="42" t="s">
        <v>329</v>
      </c>
      <c r="AJ262" s="42" t="s">
        <v>289</v>
      </c>
      <c r="AK262" s="42" t="s">
        <v>290</v>
      </c>
      <c r="AL262" s="42" t="s">
        <v>291</v>
      </c>
      <c r="AR262" s="42" t="s">
        <v>387</v>
      </c>
      <c r="AS262" s="42" t="s">
        <v>388</v>
      </c>
      <c r="AT262" s="42" t="s">
        <v>389</v>
      </c>
    </row>
    <row r="263" spans="1:46" ht="11.25">
      <c r="A263" s="42" t="s">
        <v>521</v>
      </c>
      <c r="B263" s="42" t="s">
        <v>522</v>
      </c>
      <c r="C263" s="42" t="s">
        <v>498</v>
      </c>
      <c r="D263" s="42" t="s">
        <v>521</v>
      </c>
      <c r="E263" s="42" t="s">
        <v>522</v>
      </c>
      <c r="F263" s="42" t="s">
        <v>498</v>
      </c>
      <c r="T263" s="42" t="s">
        <v>327</v>
      </c>
      <c r="U263" s="42" t="s">
        <v>328</v>
      </c>
      <c r="V263" s="42" t="s">
        <v>329</v>
      </c>
      <c r="X263" s="42" t="s">
        <v>737</v>
      </c>
      <c r="Y263" s="42" t="s">
        <v>733</v>
      </c>
      <c r="Z263" s="42" t="s">
        <v>448</v>
      </c>
      <c r="AB263" s="42" t="s">
        <v>327</v>
      </c>
      <c r="AC263" s="42" t="s">
        <v>328</v>
      </c>
      <c r="AD263" s="42" t="s">
        <v>329</v>
      </c>
      <c r="AF263" s="42" t="s">
        <v>737</v>
      </c>
      <c r="AG263" s="42" t="s">
        <v>733</v>
      </c>
      <c r="AH263" s="42" t="s">
        <v>448</v>
      </c>
      <c r="AJ263" s="42" t="s">
        <v>485</v>
      </c>
      <c r="AK263" s="42" t="s">
        <v>486</v>
      </c>
      <c r="AL263" s="42" t="s">
        <v>389</v>
      </c>
      <c r="AR263" s="42" t="s">
        <v>390</v>
      </c>
      <c r="AS263" s="42" t="s">
        <v>391</v>
      </c>
      <c r="AT263" s="42" t="s">
        <v>392</v>
      </c>
    </row>
    <row r="264" spans="1:46" ht="11.25">
      <c r="A264" s="42" t="s">
        <v>523</v>
      </c>
      <c r="B264" s="42" t="s">
        <v>524</v>
      </c>
      <c r="C264" s="42" t="s">
        <v>329</v>
      </c>
      <c r="D264" s="42" t="s">
        <v>523</v>
      </c>
      <c r="E264" s="42" t="s">
        <v>524</v>
      </c>
      <c r="F264" s="42" t="s">
        <v>329</v>
      </c>
      <c r="T264" s="42" t="s">
        <v>737</v>
      </c>
      <c r="U264" s="42" t="s">
        <v>733</v>
      </c>
      <c r="V264" s="42" t="s">
        <v>448</v>
      </c>
      <c r="X264" s="42" t="s">
        <v>738</v>
      </c>
      <c r="Y264" s="42" t="s">
        <v>733</v>
      </c>
      <c r="Z264" s="42" t="s">
        <v>739</v>
      </c>
      <c r="AB264" s="42" t="s">
        <v>737</v>
      </c>
      <c r="AC264" s="42" t="s">
        <v>733</v>
      </c>
      <c r="AD264" s="42" t="s">
        <v>448</v>
      </c>
      <c r="AF264" s="42" t="s">
        <v>738</v>
      </c>
      <c r="AG264" s="42" t="s">
        <v>733</v>
      </c>
      <c r="AH264" s="42" t="s">
        <v>739</v>
      </c>
      <c r="AJ264" s="42" t="s">
        <v>487</v>
      </c>
      <c r="AK264" s="42" t="s">
        <v>488</v>
      </c>
      <c r="AL264" s="42" t="s">
        <v>343</v>
      </c>
      <c r="AR264" s="42" t="s">
        <v>321</v>
      </c>
      <c r="AS264" s="42" t="s">
        <v>322</v>
      </c>
      <c r="AT264" s="42" t="s">
        <v>323</v>
      </c>
    </row>
    <row r="265" spans="1:46" ht="11.25">
      <c r="A265" s="42" t="s">
        <v>519</v>
      </c>
      <c r="B265" s="42" t="s">
        <v>520</v>
      </c>
      <c r="C265" s="42" t="s">
        <v>329</v>
      </c>
      <c r="D265" s="42" t="s">
        <v>519</v>
      </c>
      <c r="E265" s="42" t="s">
        <v>520</v>
      </c>
      <c r="F265" s="42" t="s">
        <v>329</v>
      </c>
      <c r="T265" s="42" t="s">
        <v>738</v>
      </c>
      <c r="U265" s="42" t="s">
        <v>733</v>
      </c>
      <c r="V265" s="42" t="s">
        <v>739</v>
      </c>
      <c r="X265" s="42" t="s">
        <v>330</v>
      </c>
      <c r="Y265" s="42" t="s">
        <v>331</v>
      </c>
      <c r="Z265" s="42" t="s">
        <v>332</v>
      </c>
      <c r="AB265" s="42" t="s">
        <v>738</v>
      </c>
      <c r="AC265" s="42" t="s">
        <v>733</v>
      </c>
      <c r="AD265" s="42" t="s">
        <v>739</v>
      </c>
      <c r="AF265" s="42" t="s">
        <v>330</v>
      </c>
      <c r="AG265" s="42" t="s">
        <v>331</v>
      </c>
      <c r="AH265" s="42" t="s">
        <v>332</v>
      </c>
      <c r="AJ265" s="42" t="s">
        <v>489</v>
      </c>
      <c r="AK265" s="42" t="s">
        <v>490</v>
      </c>
      <c r="AL265" s="42" t="s">
        <v>409</v>
      </c>
      <c r="AR265" s="42" t="s">
        <v>324</v>
      </c>
      <c r="AS265" s="42" t="s">
        <v>325</v>
      </c>
      <c r="AT265" s="42" t="s">
        <v>326</v>
      </c>
    </row>
    <row r="266" spans="1:46" ht="11.25">
      <c r="A266" s="42" t="s">
        <v>525</v>
      </c>
      <c r="B266" s="42" t="s">
        <v>526</v>
      </c>
      <c r="C266" s="42" t="s">
        <v>527</v>
      </c>
      <c r="D266" s="42" t="s">
        <v>525</v>
      </c>
      <c r="E266" s="42" t="s">
        <v>526</v>
      </c>
      <c r="F266" s="42" t="s">
        <v>527</v>
      </c>
      <c r="T266" s="42" t="s">
        <v>330</v>
      </c>
      <c r="U266" s="42" t="s">
        <v>331</v>
      </c>
      <c r="V266" s="42" t="s">
        <v>332</v>
      </c>
      <c r="X266" s="42" t="s">
        <v>330</v>
      </c>
      <c r="Y266" s="42" t="s">
        <v>331</v>
      </c>
      <c r="Z266" s="42" t="s">
        <v>332</v>
      </c>
      <c r="AB266" s="42" t="s">
        <v>330</v>
      </c>
      <c r="AC266" s="42" t="s">
        <v>331</v>
      </c>
      <c r="AD266" s="42" t="s">
        <v>332</v>
      </c>
      <c r="AF266" s="42" t="s">
        <v>330</v>
      </c>
      <c r="AG266" s="42" t="s">
        <v>331</v>
      </c>
      <c r="AH266" s="42" t="s">
        <v>332</v>
      </c>
      <c r="AJ266" s="42" t="s">
        <v>491</v>
      </c>
      <c r="AK266" s="42" t="s">
        <v>492</v>
      </c>
      <c r="AL266" s="42" t="s">
        <v>493</v>
      </c>
      <c r="AR266" s="42" t="s">
        <v>327</v>
      </c>
      <c r="AS266" s="42" t="s">
        <v>328</v>
      </c>
      <c r="AT266" s="42" t="s">
        <v>329</v>
      </c>
    </row>
    <row r="267" spans="1:46" ht="11.25">
      <c r="A267" s="42" t="s">
        <v>528</v>
      </c>
      <c r="B267" s="42" t="s">
        <v>529</v>
      </c>
      <c r="C267" s="42" t="s">
        <v>320</v>
      </c>
      <c r="D267" s="42" t="s">
        <v>528</v>
      </c>
      <c r="E267" s="42" t="s">
        <v>529</v>
      </c>
      <c r="F267" s="42" t="s">
        <v>320</v>
      </c>
      <c r="T267" s="42" t="s">
        <v>330</v>
      </c>
      <c r="U267" s="42" t="s">
        <v>331</v>
      </c>
      <c r="V267" s="42" t="s">
        <v>332</v>
      </c>
      <c r="X267" s="42" t="s">
        <v>333</v>
      </c>
      <c r="Y267" s="42" t="s">
        <v>334</v>
      </c>
      <c r="Z267" s="42" t="s">
        <v>335</v>
      </c>
      <c r="AB267" s="42" t="s">
        <v>330</v>
      </c>
      <c r="AC267" s="42" t="s">
        <v>331</v>
      </c>
      <c r="AD267" s="42" t="s">
        <v>332</v>
      </c>
      <c r="AF267" s="42" t="s">
        <v>333</v>
      </c>
      <c r="AG267" s="42" t="s">
        <v>334</v>
      </c>
      <c r="AH267" s="42" t="s">
        <v>335</v>
      </c>
      <c r="AJ267" s="42" t="s">
        <v>494</v>
      </c>
      <c r="AK267" s="42" t="s">
        <v>495</v>
      </c>
      <c r="AL267" s="42" t="s">
        <v>493</v>
      </c>
      <c r="AR267" s="42" t="s">
        <v>737</v>
      </c>
      <c r="AS267" s="42" t="s">
        <v>733</v>
      </c>
      <c r="AT267" s="42" t="s">
        <v>448</v>
      </c>
    </row>
    <row r="268" spans="1:46" ht="11.25">
      <c r="A268" s="42" t="s">
        <v>530</v>
      </c>
      <c r="B268" s="42" t="s">
        <v>531</v>
      </c>
      <c r="C268" s="42" t="s">
        <v>532</v>
      </c>
      <c r="D268" s="42" t="s">
        <v>530</v>
      </c>
      <c r="E268" s="42" t="s">
        <v>531</v>
      </c>
      <c r="F268" s="42" t="s">
        <v>532</v>
      </c>
      <c r="T268" s="42" t="s">
        <v>333</v>
      </c>
      <c r="U268" s="42" t="s">
        <v>334</v>
      </c>
      <c r="V268" s="42" t="s">
        <v>335</v>
      </c>
      <c r="X268" s="42" t="s">
        <v>333</v>
      </c>
      <c r="Y268" s="42" t="s">
        <v>334</v>
      </c>
      <c r="Z268" s="42" t="s">
        <v>335</v>
      </c>
      <c r="AB268" s="42" t="s">
        <v>333</v>
      </c>
      <c r="AC268" s="42" t="s">
        <v>334</v>
      </c>
      <c r="AD268" s="42" t="s">
        <v>335</v>
      </c>
      <c r="AF268" s="42" t="s">
        <v>333</v>
      </c>
      <c r="AG268" s="42" t="s">
        <v>334</v>
      </c>
      <c r="AH268" s="42" t="s">
        <v>335</v>
      </c>
      <c r="AJ268" s="42" t="s">
        <v>292</v>
      </c>
      <c r="AK268" s="42" t="s">
        <v>293</v>
      </c>
      <c r="AL268" s="42" t="s">
        <v>294</v>
      </c>
      <c r="AR268" s="42" t="s">
        <v>738</v>
      </c>
      <c r="AS268" s="42" t="s">
        <v>733</v>
      </c>
      <c r="AT268" s="42" t="s">
        <v>739</v>
      </c>
    </row>
    <row r="269" spans="1:46" ht="11.25">
      <c r="A269" s="42" t="s">
        <v>533</v>
      </c>
      <c r="B269" s="42" t="s">
        <v>534</v>
      </c>
      <c r="C269" s="42" t="s">
        <v>409</v>
      </c>
      <c r="D269" s="42" t="s">
        <v>533</v>
      </c>
      <c r="E269" s="42" t="s">
        <v>534</v>
      </c>
      <c r="F269" s="42" t="s">
        <v>409</v>
      </c>
      <c r="T269" s="42" t="s">
        <v>333</v>
      </c>
      <c r="U269" s="42" t="s">
        <v>334</v>
      </c>
      <c r="V269" s="42" t="s">
        <v>335</v>
      </c>
      <c r="X269" s="42" t="s">
        <v>336</v>
      </c>
      <c r="Y269" s="42" t="s">
        <v>337</v>
      </c>
      <c r="Z269" s="42" t="s">
        <v>329</v>
      </c>
      <c r="AB269" s="42" t="s">
        <v>333</v>
      </c>
      <c r="AC269" s="42" t="s">
        <v>334</v>
      </c>
      <c r="AD269" s="42" t="s">
        <v>335</v>
      </c>
      <c r="AF269" s="42" t="s">
        <v>336</v>
      </c>
      <c r="AG269" s="42" t="s">
        <v>337</v>
      </c>
      <c r="AH269" s="42" t="s">
        <v>329</v>
      </c>
      <c r="AJ269" s="42" t="s">
        <v>292</v>
      </c>
      <c r="AK269" s="42" t="s">
        <v>293</v>
      </c>
      <c r="AL269" s="42" t="s">
        <v>294</v>
      </c>
      <c r="AR269" s="42" t="s">
        <v>393</v>
      </c>
      <c r="AS269" s="42" t="s">
        <v>394</v>
      </c>
      <c r="AT269" s="42" t="s">
        <v>395</v>
      </c>
    </row>
    <row r="270" spans="1:46" ht="11.25">
      <c r="A270" s="42" t="s">
        <v>535</v>
      </c>
      <c r="B270" s="42" t="s">
        <v>536</v>
      </c>
      <c r="C270" s="42" t="s">
        <v>537</v>
      </c>
      <c r="D270" s="42" t="s">
        <v>535</v>
      </c>
      <c r="E270" s="42" t="s">
        <v>536</v>
      </c>
      <c r="F270" s="42" t="s">
        <v>537</v>
      </c>
      <c r="T270" s="42" t="s">
        <v>336</v>
      </c>
      <c r="U270" s="42" t="s">
        <v>337</v>
      </c>
      <c r="V270" s="42" t="s">
        <v>329</v>
      </c>
      <c r="X270" s="42" t="s">
        <v>338</v>
      </c>
      <c r="Y270" s="42" t="s">
        <v>339</v>
      </c>
      <c r="Z270" s="42" t="s">
        <v>340</v>
      </c>
      <c r="AB270" s="42" t="s">
        <v>336</v>
      </c>
      <c r="AC270" s="42" t="s">
        <v>337</v>
      </c>
      <c r="AD270" s="42" t="s">
        <v>329</v>
      </c>
      <c r="AF270" s="42" t="s">
        <v>338</v>
      </c>
      <c r="AG270" s="42" t="s">
        <v>339</v>
      </c>
      <c r="AH270" s="42" t="s">
        <v>340</v>
      </c>
      <c r="AJ270" s="42" t="s">
        <v>496</v>
      </c>
      <c r="AK270" s="42" t="s">
        <v>497</v>
      </c>
      <c r="AL270" s="42" t="s">
        <v>498</v>
      </c>
      <c r="AR270" s="42" t="s">
        <v>396</v>
      </c>
      <c r="AS270" s="42" t="s">
        <v>397</v>
      </c>
      <c r="AT270" s="42" t="s">
        <v>398</v>
      </c>
    </row>
    <row r="271" spans="1:46" ht="11.25">
      <c r="A271" s="42" t="s">
        <v>538</v>
      </c>
      <c r="B271" s="42" t="s">
        <v>539</v>
      </c>
      <c r="C271" s="42" t="s">
        <v>355</v>
      </c>
      <c r="D271" s="42" t="s">
        <v>538</v>
      </c>
      <c r="E271" s="42" t="s">
        <v>539</v>
      </c>
      <c r="F271" s="42" t="s">
        <v>355</v>
      </c>
      <c r="T271" s="42" t="s">
        <v>338</v>
      </c>
      <c r="U271" s="42" t="s">
        <v>339</v>
      </c>
      <c r="V271" s="42" t="s">
        <v>340</v>
      </c>
      <c r="X271" s="42" t="s">
        <v>341</v>
      </c>
      <c r="Y271" s="42" t="s">
        <v>342</v>
      </c>
      <c r="Z271" s="42" t="s">
        <v>343</v>
      </c>
      <c r="AB271" s="42" t="s">
        <v>338</v>
      </c>
      <c r="AC271" s="42" t="s">
        <v>339</v>
      </c>
      <c r="AD271" s="42" t="s">
        <v>340</v>
      </c>
      <c r="AF271" s="42" t="s">
        <v>341</v>
      </c>
      <c r="AG271" s="42" t="s">
        <v>342</v>
      </c>
      <c r="AH271" s="42" t="s">
        <v>343</v>
      </c>
      <c r="AJ271" s="42" t="s">
        <v>499</v>
      </c>
      <c r="AK271" s="42" t="s">
        <v>500</v>
      </c>
      <c r="AL271" s="42" t="s">
        <v>501</v>
      </c>
      <c r="AR271" s="42" t="s">
        <v>330</v>
      </c>
      <c r="AS271" s="42" t="s">
        <v>331</v>
      </c>
      <c r="AT271" s="42" t="s">
        <v>332</v>
      </c>
    </row>
    <row r="272" spans="1:46" ht="11.25">
      <c r="A272" s="42" t="s">
        <v>540</v>
      </c>
      <c r="B272" s="42" t="s">
        <v>541</v>
      </c>
      <c r="C272" s="42" t="s">
        <v>448</v>
      </c>
      <c r="D272" s="42" t="s">
        <v>540</v>
      </c>
      <c r="E272" s="42" t="s">
        <v>541</v>
      </c>
      <c r="F272" s="42" t="s">
        <v>448</v>
      </c>
      <c r="T272" s="42" t="s">
        <v>341</v>
      </c>
      <c r="U272" s="42" t="s">
        <v>342</v>
      </c>
      <c r="V272" s="42" t="s">
        <v>343</v>
      </c>
      <c r="X272" s="42" t="s">
        <v>344</v>
      </c>
      <c r="Y272" s="42" t="s">
        <v>345</v>
      </c>
      <c r="Z272" s="42" t="s">
        <v>320</v>
      </c>
      <c r="AB272" s="42" t="s">
        <v>341</v>
      </c>
      <c r="AC272" s="42" t="s">
        <v>342</v>
      </c>
      <c r="AD272" s="42" t="s">
        <v>343</v>
      </c>
      <c r="AF272" s="42" t="s">
        <v>344</v>
      </c>
      <c r="AG272" s="42" t="s">
        <v>345</v>
      </c>
      <c r="AH272" s="42" t="s">
        <v>320</v>
      </c>
      <c r="AJ272" s="42" t="s">
        <v>502</v>
      </c>
      <c r="AK272" s="42" t="s">
        <v>503</v>
      </c>
      <c r="AL272" s="42" t="s">
        <v>332</v>
      </c>
      <c r="AR272" s="42" t="s">
        <v>330</v>
      </c>
      <c r="AS272" s="42" t="s">
        <v>331</v>
      </c>
      <c r="AT272" s="42" t="s">
        <v>332</v>
      </c>
    </row>
    <row r="273" spans="1:46" ht="11.25">
      <c r="A273" s="42" t="s">
        <v>542</v>
      </c>
      <c r="B273" s="42" t="s">
        <v>543</v>
      </c>
      <c r="C273" s="42" t="s">
        <v>348</v>
      </c>
      <c r="D273" s="42" t="s">
        <v>542</v>
      </c>
      <c r="E273" s="42" t="s">
        <v>543</v>
      </c>
      <c r="F273" s="42" t="s">
        <v>348</v>
      </c>
      <c r="T273" s="42" t="s">
        <v>344</v>
      </c>
      <c r="U273" s="42" t="s">
        <v>345</v>
      </c>
      <c r="V273" s="42" t="s">
        <v>320</v>
      </c>
      <c r="X273" s="42" t="s">
        <v>346</v>
      </c>
      <c r="Y273" s="42" t="s">
        <v>347</v>
      </c>
      <c r="Z273" s="42" t="s">
        <v>348</v>
      </c>
      <c r="AB273" s="42" t="s">
        <v>344</v>
      </c>
      <c r="AC273" s="42" t="s">
        <v>345</v>
      </c>
      <c r="AD273" s="42" t="s">
        <v>320</v>
      </c>
      <c r="AF273" s="42" t="s">
        <v>346</v>
      </c>
      <c r="AG273" s="42" t="s">
        <v>347</v>
      </c>
      <c r="AH273" s="42" t="s">
        <v>348</v>
      </c>
      <c r="AJ273" s="42" t="s">
        <v>504</v>
      </c>
      <c r="AK273" s="42" t="s">
        <v>505</v>
      </c>
      <c r="AL273" s="42" t="s">
        <v>332</v>
      </c>
      <c r="AR273" s="42" t="s">
        <v>333</v>
      </c>
      <c r="AS273" s="42" t="s">
        <v>334</v>
      </c>
      <c r="AT273" s="42" t="s">
        <v>335</v>
      </c>
    </row>
    <row r="274" spans="1:46" ht="11.25">
      <c r="A274" s="42" t="s">
        <v>544</v>
      </c>
      <c r="B274" s="42" t="s">
        <v>545</v>
      </c>
      <c r="C274" s="42" t="s">
        <v>389</v>
      </c>
      <c r="D274" s="42" t="s">
        <v>544</v>
      </c>
      <c r="E274" s="42" t="s">
        <v>545</v>
      </c>
      <c r="F274" s="42" t="s">
        <v>389</v>
      </c>
      <c r="T274" s="42" t="s">
        <v>346</v>
      </c>
      <c r="U274" s="42" t="s">
        <v>347</v>
      </c>
      <c r="V274" s="42" t="s">
        <v>348</v>
      </c>
      <c r="X274" s="42" t="s">
        <v>346</v>
      </c>
      <c r="Y274" s="42" t="s">
        <v>347</v>
      </c>
      <c r="Z274" s="42" t="s">
        <v>348</v>
      </c>
      <c r="AB274" s="42" t="s">
        <v>346</v>
      </c>
      <c r="AC274" s="42" t="s">
        <v>347</v>
      </c>
      <c r="AD274" s="42" t="s">
        <v>348</v>
      </c>
      <c r="AF274" s="42" t="s">
        <v>346</v>
      </c>
      <c r="AG274" s="42" t="s">
        <v>347</v>
      </c>
      <c r="AH274" s="42" t="s">
        <v>348</v>
      </c>
      <c r="AJ274" s="42" t="s">
        <v>295</v>
      </c>
      <c r="AK274" s="42" t="s">
        <v>296</v>
      </c>
      <c r="AL274" s="42" t="s">
        <v>274</v>
      </c>
      <c r="AR274" s="42" t="s">
        <v>333</v>
      </c>
      <c r="AS274" s="42" t="s">
        <v>334</v>
      </c>
      <c r="AT274" s="42" t="s">
        <v>335</v>
      </c>
    </row>
    <row r="275" spans="1:46" ht="11.25">
      <c r="A275" s="42" t="s">
        <v>546</v>
      </c>
      <c r="B275" s="42" t="s">
        <v>547</v>
      </c>
      <c r="C275" s="42" t="s">
        <v>548</v>
      </c>
      <c r="D275" s="42" t="s">
        <v>546</v>
      </c>
      <c r="E275" s="42" t="s">
        <v>547</v>
      </c>
      <c r="F275" s="42" t="s">
        <v>548</v>
      </c>
      <c r="T275" s="42" t="s">
        <v>346</v>
      </c>
      <c r="U275" s="42" t="s">
        <v>347</v>
      </c>
      <c r="V275" s="42" t="s">
        <v>348</v>
      </c>
      <c r="X275" s="42" t="s">
        <v>740</v>
      </c>
      <c r="Y275" s="42" t="s">
        <v>741</v>
      </c>
      <c r="Z275" s="42" t="s">
        <v>372</v>
      </c>
      <c r="AB275" s="42" t="s">
        <v>346</v>
      </c>
      <c r="AC275" s="42" t="s">
        <v>347</v>
      </c>
      <c r="AD275" s="42" t="s">
        <v>348</v>
      </c>
      <c r="AF275" s="42" t="s">
        <v>740</v>
      </c>
      <c r="AG275" s="42" t="s">
        <v>741</v>
      </c>
      <c r="AH275" s="42" t="s">
        <v>372</v>
      </c>
      <c r="AJ275" s="42" t="s">
        <v>508</v>
      </c>
      <c r="AK275" s="42" t="s">
        <v>509</v>
      </c>
      <c r="AL275" s="42" t="s">
        <v>279</v>
      </c>
      <c r="AR275" s="42" t="s">
        <v>399</v>
      </c>
      <c r="AS275" s="42" t="s">
        <v>400</v>
      </c>
      <c r="AT275" s="42" t="s">
        <v>401</v>
      </c>
    </row>
    <row r="276" spans="1:46" ht="11.25">
      <c r="A276" s="42" t="s">
        <v>551</v>
      </c>
      <c r="B276" s="42" t="s">
        <v>552</v>
      </c>
      <c r="C276" s="42" t="s">
        <v>553</v>
      </c>
      <c r="D276" s="42" t="s">
        <v>551</v>
      </c>
      <c r="E276" s="42" t="s">
        <v>552</v>
      </c>
      <c r="F276" s="42" t="s">
        <v>553</v>
      </c>
      <c r="T276" s="42" t="s">
        <v>740</v>
      </c>
      <c r="U276" s="42" t="s">
        <v>741</v>
      </c>
      <c r="V276" s="42" t="s">
        <v>372</v>
      </c>
      <c r="X276" s="42" t="s">
        <v>351</v>
      </c>
      <c r="Y276" s="42" t="s">
        <v>352</v>
      </c>
      <c r="Z276" s="42" t="s">
        <v>279</v>
      </c>
      <c r="AB276" s="42" t="s">
        <v>740</v>
      </c>
      <c r="AC276" s="42" t="s">
        <v>741</v>
      </c>
      <c r="AD276" s="42" t="s">
        <v>372</v>
      </c>
      <c r="AF276" s="42" t="s">
        <v>351</v>
      </c>
      <c r="AG276" s="42" t="s">
        <v>352</v>
      </c>
      <c r="AH276" s="42" t="s">
        <v>279</v>
      </c>
      <c r="AJ276" s="42" t="s">
        <v>506</v>
      </c>
      <c r="AK276" s="42" t="s">
        <v>507</v>
      </c>
      <c r="AL276" s="42" t="s">
        <v>279</v>
      </c>
      <c r="AR276" s="42" t="s">
        <v>402</v>
      </c>
      <c r="AS276" s="42" t="s">
        <v>403</v>
      </c>
      <c r="AT276" s="42" t="s">
        <v>264</v>
      </c>
    </row>
    <row r="277" spans="1:46" ht="11.25">
      <c r="A277" s="42" t="s">
        <v>554</v>
      </c>
      <c r="B277" s="42" t="s">
        <v>555</v>
      </c>
      <c r="C277" s="42" t="s">
        <v>271</v>
      </c>
      <c r="D277" s="42" t="s">
        <v>554</v>
      </c>
      <c r="E277" s="42" t="s">
        <v>555</v>
      </c>
      <c r="F277" s="42" t="s">
        <v>271</v>
      </c>
      <c r="T277" s="42" t="s">
        <v>351</v>
      </c>
      <c r="U277" s="42" t="s">
        <v>352</v>
      </c>
      <c r="V277" s="42" t="s">
        <v>279</v>
      </c>
      <c r="X277" s="42" t="s">
        <v>349</v>
      </c>
      <c r="Y277" s="42" t="s">
        <v>350</v>
      </c>
      <c r="Z277" s="42" t="s">
        <v>279</v>
      </c>
      <c r="AB277" s="42" t="s">
        <v>351</v>
      </c>
      <c r="AC277" s="42" t="s">
        <v>352</v>
      </c>
      <c r="AD277" s="42" t="s">
        <v>279</v>
      </c>
      <c r="AF277" s="42" t="s">
        <v>349</v>
      </c>
      <c r="AG277" s="42" t="s">
        <v>350</v>
      </c>
      <c r="AH277" s="42" t="s">
        <v>279</v>
      </c>
      <c r="AJ277" s="42" t="s">
        <v>510</v>
      </c>
      <c r="AK277" s="42" t="s">
        <v>511</v>
      </c>
      <c r="AL277" s="42" t="s">
        <v>279</v>
      </c>
      <c r="AR277" s="42" t="s">
        <v>336</v>
      </c>
      <c r="AS277" s="42" t="s">
        <v>337</v>
      </c>
      <c r="AT277" s="42" t="s">
        <v>329</v>
      </c>
    </row>
    <row r="278" spans="1:46" ht="11.25">
      <c r="A278" s="42" t="s">
        <v>549</v>
      </c>
      <c r="B278" s="42" t="s">
        <v>550</v>
      </c>
      <c r="C278" s="42" t="s">
        <v>348</v>
      </c>
      <c r="D278" s="42" t="s">
        <v>549</v>
      </c>
      <c r="E278" s="42" t="s">
        <v>550</v>
      </c>
      <c r="F278" s="42" t="s">
        <v>348</v>
      </c>
      <c r="T278" s="42" t="s">
        <v>349</v>
      </c>
      <c r="U278" s="42" t="s">
        <v>350</v>
      </c>
      <c r="V278" s="42" t="s">
        <v>279</v>
      </c>
      <c r="X278" s="42" t="s">
        <v>353</v>
      </c>
      <c r="Y278" s="42" t="s">
        <v>354</v>
      </c>
      <c r="Z278" s="42" t="s">
        <v>355</v>
      </c>
      <c r="AB278" s="42" t="s">
        <v>349</v>
      </c>
      <c r="AC278" s="42" t="s">
        <v>350</v>
      </c>
      <c r="AD278" s="42" t="s">
        <v>279</v>
      </c>
      <c r="AF278" s="42" t="s">
        <v>353</v>
      </c>
      <c r="AG278" s="42" t="s">
        <v>354</v>
      </c>
      <c r="AH278" s="42" t="s">
        <v>355</v>
      </c>
      <c r="AJ278" s="42" t="s">
        <v>512</v>
      </c>
      <c r="AK278" s="42" t="s">
        <v>513</v>
      </c>
      <c r="AL278" s="42" t="s">
        <v>468</v>
      </c>
      <c r="AR278" s="42" t="s">
        <v>338</v>
      </c>
      <c r="AS278" s="42" t="s">
        <v>339</v>
      </c>
      <c r="AT278" s="42" t="s">
        <v>340</v>
      </c>
    </row>
    <row r="279" spans="1:46" ht="11.25">
      <c r="A279" s="42" t="s">
        <v>556</v>
      </c>
      <c r="B279" s="42" t="s">
        <v>557</v>
      </c>
      <c r="C279" s="42" t="s">
        <v>343</v>
      </c>
      <c r="D279" s="42" t="s">
        <v>556</v>
      </c>
      <c r="E279" s="42" t="s">
        <v>557</v>
      </c>
      <c r="F279" s="42" t="s">
        <v>343</v>
      </c>
      <c r="T279" s="42" t="s">
        <v>353</v>
      </c>
      <c r="U279" s="42" t="s">
        <v>354</v>
      </c>
      <c r="V279" s="42" t="s">
        <v>355</v>
      </c>
      <c r="X279" s="42" t="s">
        <v>356</v>
      </c>
      <c r="Y279" s="42" t="s">
        <v>357</v>
      </c>
      <c r="Z279" s="42" t="s">
        <v>358</v>
      </c>
      <c r="AB279" s="42" t="s">
        <v>353</v>
      </c>
      <c r="AC279" s="42" t="s">
        <v>354</v>
      </c>
      <c r="AD279" s="42" t="s">
        <v>355</v>
      </c>
      <c r="AF279" s="42" t="s">
        <v>356</v>
      </c>
      <c r="AG279" s="42" t="s">
        <v>357</v>
      </c>
      <c r="AH279" s="42" t="s">
        <v>358</v>
      </c>
      <c r="AJ279" s="42" t="s">
        <v>297</v>
      </c>
      <c r="AK279" s="42" t="s">
        <v>298</v>
      </c>
      <c r="AL279" s="42" t="s">
        <v>299</v>
      </c>
      <c r="AR279" s="42" t="s">
        <v>341</v>
      </c>
      <c r="AS279" s="42" t="s">
        <v>342</v>
      </c>
      <c r="AT279" s="42" t="s">
        <v>343</v>
      </c>
    </row>
    <row r="280" spans="1:46" ht="11.25">
      <c r="A280" s="42" t="s">
        <v>558</v>
      </c>
      <c r="B280" s="42" t="s">
        <v>559</v>
      </c>
      <c r="C280" s="42" t="s">
        <v>279</v>
      </c>
      <c r="D280" s="42" t="s">
        <v>558</v>
      </c>
      <c r="E280" s="42" t="s">
        <v>559</v>
      </c>
      <c r="F280" s="42" t="s">
        <v>279</v>
      </c>
      <c r="T280" s="42" t="s">
        <v>356</v>
      </c>
      <c r="U280" s="42" t="s">
        <v>357</v>
      </c>
      <c r="V280" s="42" t="s">
        <v>358</v>
      </c>
      <c r="X280" s="42" t="s">
        <v>359</v>
      </c>
      <c r="Y280" s="42" t="s">
        <v>360</v>
      </c>
      <c r="Z280" s="42" t="s">
        <v>361</v>
      </c>
      <c r="AB280" s="42" t="s">
        <v>356</v>
      </c>
      <c r="AC280" s="42" t="s">
        <v>357</v>
      </c>
      <c r="AD280" s="42" t="s">
        <v>358</v>
      </c>
      <c r="AF280" s="42" t="s">
        <v>359</v>
      </c>
      <c r="AG280" s="42" t="s">
        <v>360</v>
      </c>
      <c r="AH280" s="42" t="s">
        <v>361</v>
      </c>
      <c r="AJ280" s="42" t="s">
        <v>300</v>
      </c>
      <c r="AK280" s="42" t="s">
        <v>301</v>
      </c>
      <c r="AL280" s="42" t="s">
        <v>302</v>
      </c>
      <c r="AR280" s="42" t="s">
        <v>404</v>
      </c>
      <c r="AS280" s="42" t="s">
        <v>405</v>
      </c>
      <c r="AT280" s="42" t="s">
        <v>406</v>
      </c>
    </row>
    <row r="281" spans="1:46" ht="11.25">
      <c r="A281" s="42" t="s">
        <v>560</v>
      </c>
      <c r="B281" s="42" t="s">
        <v>561</v>
      </c>
      <c r="C281" s="42" t="s">
        <v>329</v>
      </c>
      <c r="D281" s="42" t="s">
        <v>560</v>
      </c>
      <c r="E281" s="42" t="s">
        <v>561</v>
      </c>
      <c r="F281" s="42" t="s">
        <v>329</v>
      </c>
      <c r="T281" s="42" t="s">
        <v>359</v>
      </c>
      <c r="U281" s="42" t="s">
        <v>360</v>
      </c>
      <c r="V281" s="42" t="s">
        <v>361</v>
      </c>
      <c r="X281" s="42" t="s">
        <v>362</v>
      </c>
      <c r="Y281" s="42" t="s">
        <v>363</v>
      </c>
      <c r="Z281" s="42" t="s">
        <v>320</v>
      </c>
      <c r="AB281" s="42" t="s">
        <v>359</v>
      </c>
      <c r="AC281" s="42" t="s">
        <v>360</v>
      </c>
      <c r="AD281" s="42" t="s">
        <v>361</v>
      </c>
      <c r="AF281" s="42" t="s">
        <v>362</v>
      </c>
      <c r="AG281" s="42" t="s">
        <v>363</v>
      </c>
      <c r="AH281" s="42" t="s">
        <v>320</v>
      </c>
      <c r="AJ281" s="42" t="s">
        <v>303</v>
      </c>
      <c r="AK281" s="42" t="s">
        <v>304</v>
      </c>
      <c r="AL281" s="42" t="s">
        <v>305</v>
      </c>
      <c r="AR281" s="42" t="s">
        <v>344</v>
      </c>
      <c r="AS281" s="42" t="s">
        <v>345</v>
      </c>
      <c r="AT281" s="42" t="s">
        <v>320</v>
      </c>
    </row>
    <row r="282" spans="1:46" ht="11.25">
      <c r="A282" s="42" t="s">
        <v>562</v>
      </c>
      <c r="B282" s="42" t="s">
        <v>563</v>
      </c>
      <c r="C282" s="42" t="s">
        <v>355</v>
      </c>
      <c r="D282" s="42" t="s">
        <v>562</v>
      </c>
      <c r="E282" s="42" t="s">
        <v>563</v>
      </c>
      <c r="F282" s="42" t="s">
        <v>355</v>
      </c>
      <c r="T282" s="42" t="s">
        <v>362</v>
      </c>
      <c r="U282" s="42" t="s">
        <v>363</v>
      </c>
      <c r="V282" s="42" t="s">
        <v>320</v>
      </c>
      <c r="X282" s="42" t="s">
        <v>364</v>
      </c>
      <c r="Y282" s="42" t="s">
        <v>365</v>
      </c>
      <c r="Z282" s="42" t="s">
        <v>320</v>
      </c>
      <c r="AB282" s="42" t="s">
        <v>362</v>
      </c>
      <c r="AC282" s="42" t="s">
        <v>363</v>
      </c>
      <c r="AD282" s="42" t="s">
        <v>320</v>
      </c>
      <c r="AF282" s="42" t="s">
        <v>364</v>
      </c>
      <c r="AG282" s="42" t="s">
        <v>365</v>
      </c>
      <c r="AH282" s="42" t="s">
        <v>320</v>
      </c>
      <c r="AJ282" s="42" t="s">
        <v>306</v>
      </c>
      <c r="AK282" s="42" t="s">
        <v>307</v>
      </c>
      <c r="AL282" s="42" t="s">
        <v>308</v>
      </c>
      <c r="AR282" s="42" t="s">
        <v>410</v>
      </c>
      <c r="AS282" s="42" t="s">
        <v>411</v>
      </c>
      <c r="AT282" s="42" t="s">
        <v>348</v>
      </c>
    </row>
    <row r="283" spans="1:46" ht="11.25">
      <c r="A283" s="42" t="s">
        <v>566</v>
      </c>
      <c r="B283" s="42" t="s">
        <v>567</v>
      </c>
      <c r="C283" s="42" t="s">
        <v>279</v>
      </c>
      <c r="D283" s="42" t="s">
        <v>566</v>
      </c>
      <c r="E283" s="42" t="s">
        <v>567</v>
      </c>
      <c r="F283" s="42" t="s">
        <v>279</v>
      </c>
      <c r="T283" s="42" t="s">
        <v>364</v>
      </c>
      <c r="U283" s="42" t="s">
        <v>365</v>
      </c>
      <c r="V283" s="42" t="s">
        <v>320</v>
      </c>
      <c r="X283" s="42" t="s">
        <v>366</v>
      </c>
      <c r="Y283" s="42" t="s">
        <v>367</v>
      </c>
      <c r="Z283" s="42" t="s">
        <v>358</v>
      </c>
      <c r="AB283" s="42" t="s">
        <v>364</v>
      </c>
      <c r="AC283" s="42" t="s">
        <v>365</v>
      </c>
      <c r="AD283" s="42" t="s">
        <v>320</v>
      </c>
      <c r="AF283" s="42" t="s">
        <v>366</v>
      </c>
      <c r="AG283" s="42" t="s">
        <v>367</v>
      </c>
      <c r="AH283" s="42" t="s">
        <v>358</v>
      </c>
      <c r="AJ283" s="42" t="s">
        <v>309</v>
      </c>
      <c r="AK283" s="42" t="s">
        <v>310</v>
      </c>
      <c r="AL283" s="42" t="s">
        <v>311</v>
      </c>
      <c r="AR283" s="42" t="s">
        <v>407</v>
      </c>
      <c r="AS283" s="42" t="s">
        <v>408</v>
      </c>
      <c r="AT283" s="42" t="s">
        <v>409</v>
      </c>
    </row>
    <row r="284" spans="1:46" ht="11.25">
      <c r="A284" s="42" t="s">
        <v>564</v>
      </c>
      <c r="B284" s="42" t="s">
        <v>565</v>
      </c>
      <c r="C284" s="42" t="s">
        <v>320</v>
      </c>
      <c r="D284" s="42" t="s">
        <v>564</v>
      </c>
      <c r="E284" s="42" t="s">
        <v>565</v>
      </c>
      <c r="F284" s="42" t="s">
        <v>320</v>
      </c>
      <c r="T284" s="42" t="s">
        <v>366</v>
      </c>
      <c r="U284" s="42" t="s">
        <v>367</v>
      </c>
      <c r="V284" s="42" t="s">
        <v>358</v>
      </c>
      <c r="X284" s="42" t="s">
        <v>368</v>
      </c>
      <c r="Y284" s="42" t="s">
        <v>369</v>
      </c>
      <c r="Z284" s="42" t="s">
        <v>358</v>
      </c>
      <c r="AB284" s="42" t="s">
        <v>366</v>
      </c>
      <c r="AC284" s="42" t="s">
        <v>367</v>
      </c>
      <c r="AD284" s="42" t="s">
        <v>358</v>
      </c>
      <c r="AF284" s="42" t="s">
        <v>368</v>
      </c>
      <c r="AG284" s="42" t="s">
        <v>369</v>
      </c>
      <c r="AH284" s="42" t="s">
        <v>358</v>
      </c>
      <c r="AJ284" s="42" t="s">
        <v>312</v>
      </c>
      <c r="AK284" s="42" t="s">
        <v>313</v>
      </c>
      <c r="AL284" s="42" t="s">
        <v>314</v>
      </c>
      <c r="AR284" s="42" t="s">
        <v>346</v>
      </c>
      <c r="AS284" s="42" t="s">
        <v>347</v>
      </c>
      <c r="AT284" s="42" t="s">
        <v>348</v>
      </c>
    </row>
    <row r="285" spans="1:46" ht="11.25">
      <c r="A285" s="42" t="s">
        <v>568</v>
      </c>
      <c r="B285" s="42" t="s">
        <v>569</v>
      </c>
      <c r="C285" s="42" t="s">
        <v>570</v>
      </c>
      <c r="D285" s="42" t="s">
        <v>568</v>
      </c>
      <c r="E285" s="42" t="s">
        <v>569</v>
      </c>
      <c r="F285" s="42" t="s">
        <v>570</v>
      </c>
      <c r="T285" s="42" t="s">
        <v>368</v>
      </c>
      <c r="U285" s="42" t="s">
        <v>369</v>
      </c>
      <c r="V285" s="42" t="s">
        <v>358</v>
      </c>
      <c r="X285" s="42" t="s">
        <v>742</v>
      </c>
      <c r="Y285" s="42" t="s">
        <v>743</v>
      </c>
      <c r="Z285" s="42" t="s">
        <v>460</v>
      </c>
      <c r="AB285" s="42" t="s">
        <v>368</v>
      </c>
      <c r="AC285" s="42" t="s">
        <v>369</v>
      </c>
      <c r="AD285" s="42" t="s">
        <v>358</v>
      </c>
      <c r="AF285" s="42" t="s">
        <v>742</v>
      </c>
      <c r="AG285" s="42" t="s">
        <v>743</v>
      </c>
      <c r="AH285" s="42" t="s">
        <v>460</v>
      </c>
      <c r="AJ285" s="42" t="s">
        <v>312</v>
      </c>
      <c r="AK285" s="42" t="s">
        <v>313</v>
      </c>
      <c r="AL285" s="42" t="s">
        <v>314</v>
      </c>
      <c r="AR285" s="42" t="s">
        <v>346</v>
      </c>
      <c r="AS285" s="42" t="s">
        <v>347</v>
      </c>
      <c r="AT285" s="42" t="s">
        <v>348</v>
      </c>
    </row>
    <row r="286" spans="1:46" ht="11.25">
      <c r="A286" s="42" t="s">
        <v>571</v>
      </c>
      <c r="B286" s="42" t="s">
        <v>572</v>
      </c>
      <c r="C286" s="42" t="s">
        <v>340</v>
      </c>
      <c r="D286" s="42" t="s">
        <v>571</v>
      </c>
      <c r="E286" s="42" t="s">
        <v>572</v>
      </c>
      <c r="F286" s="42" t="s">
        <v>340</v>
      </c>
      <c r="T286" s="42" t="s">
        <v>742</v>
      </c>
      <c r="U286" s="42" t="s">
        <v>743</v>
      </c>
      <c r="V286" s="42" t="s">
        <v>460</v>
      </c>
      <c r="X286" s="42" t="s">
        <v>370</v>
      </c>
      <c r="Y286" s="42" t="s">
        <v>371</v>
      </c>
      <c r="Z286" s="42" t="s">
        <v>372</v>
      </c>
      <c r="AB286" s="42" t="s">
        <v>742</v>
      </c>
      <c r="AC286" s="42" t="s">
        <v>743</v>
      </c>
      <c r="AD286" s="42" t="s">
        <v>460</v>
      </c>
      <c r="AF286" s="42" t="s">
        <v>370</v>
      </c>
      <c r="AG286" s="42" t="s">
        <v>371</v>
      </c>
      <c r="AH286" s="42" t="s">
        <v>372</v>
      </c>
      <c r="AJ286" s="42" t="s">
        <v>514</v>
      </c>
      <c r="AK286" s="42" t="s">
        <v>515</v>
      </c>
      <c r="AL286" s="42" t="s">
        <v>274</v>
      </c>
      <c r="AR286" s="42" t="s">
        <v>740</v>
      </c>
      <c r="AS286" s="42" t="s">
        <v>741</v>
      </c>
      <c r="AT286" s="42" t="s">
        <v>372</v>
      </c>
    </row>
    <row r="287" spans="1:46" ht="11.25">
      <c r="A287" s="42" t="s">
        <v>573</v>
      </c>
      <c r="B287" s="42" t="s">
        <v>574</v>
      </c>
      <c r="C287" s="42" t="s">
        <v>389</v>
      </c>
      <c r="D287" s="42" t="s">
        <v>573</v>
      </c>
      <c r="E287" s="42" t="s">
        <v>574</v>
      </c>
      <c r="F287" s="42" t="s">
        <v>389</v>
      </c>
      <c r="T287" s="42" t="s">
        <v>370</v>
      </c>
      <c r="U287" s="42" t="s">
        <v>371</v>
      </c>
      <c r="V287" s="42" t="s">
        <v>372</v>
      </c>
      <c r="X287" s="42" t="s">
        <v>373</v>
      </c>
      <c r="Y287" s="42" t="s">
        <v>374</v>
      </c>
      <c r="Z287" s="42" t="s">
        <v>375</v>
      </c>
      <c r="AB287" s="42" t="s">
        <v>370</v>
      </c>
      <c r="AC287" s="42" t="s">
        <v>371</v>
      </c>
      <c r="AD287" s="42" t="s">
        <v>372</v>
      </c>
      <c r="AF287" s="42" t="s">
        <v>373</v>
      </c>
      <c r="AG287" s="42" t="s">
        <v>374</v>
      </c>
      <c r="AH287" s="42" t="s">
        <v>375</v>
      </c>
      <c r="AJ287" s="42" t="s">
        <v>516</v>
      </c>
      <c r="AK287" s="42" t="s">
        <v>517</v>
      </c>
      <c r="AL287" s="42" t="s">
        <v>518</v>
      </c>
      <c r="AR287" s="42" t="s">
        <v>414</v>
      </c>
      <c r="AS287" s="42" t="s">
        <v>415</v>
      </c>
      <c r="AT287" s="42" t="s">
        <v>317</v>
      </c>
    </row>
    <row r="288" spans="1:46" ht="11.25">
      <c r="A288" s="42" t="s">
        <v>575</v>
      </c>
      <c r="B288" s="42" t="s">
        <v>576</v>
      </c>
      <c r="C288" s="42" t="s">
        <v>348</v>
      </c>
      <c r="D288" s="42" t="s">
        <v>575</v>
      </c>
      <c r="E288" s="42" t="s">
        <v>576</v>
      </c>
      <c r="F288" s="42" t="s">
        <v>348</v>
      </c>
      <c r="T288" s="42" t="s">
        <v>373</v>
      </c>
      <c r="U288" s="42" t="s">
        <v>374</v>
      </c>
      <c r="V288" s="42" t="s">
        <v>375</v>
      </c>
      <c r="X288" s="42" t="s">
        <v>748</v>
      </c>
      <c r="Y288" s="42" t="s">
        <v>733</v>
      </c>
      <c r="Z288" s="42" t="s">
        <v>745</v>
      </c>
      <c r="AB288" s="42" t="s">
        <v>373</v>
      </c>
      <c r="AC288" s="42" t="s">
        <v>374</v>
      </c>
      <c r="AD288" s="42" t="s">
        <v>375</v>
      </c>
      <c r="AF288" s="42" t="s">
        <v>748</v>
      </c>
      <c r="AG288" s="42" t="s">
        <v>733</v>
      </c>
      <c r="AH288" s="42" t="s">
        <v>745</v>
      </c>
      <c r="AJ288" s="42" t="s">
        <v>315</v>
      </c>
      <c r="AK288" s="42" t="s">
        <v>316</v>
      </c>
      <c r="AL288" s="42" t="s">
        <v>317</v>
      </c>
      <c r="AR288" s="42" t="s">
        <v>414</v>
      </c>
      <c r="AS288" s="42" t="s">
        <v>415</v>
      </c>
      <c r="AT288" s="42" t="s">
        <v>416</v>
      </c>
    </row>
    <row r="289" spans="1:46" ht="11.25">
      <c r="A289" s="42" t="s">
        <v>580</v>
      </c>
      <c r="B289" s="42" t="s">
        <v>581</v>
      </c>
      <c r="C289" s="42" t="s">
        <v>332</v>
      </c>
      <c r="D289" s="42" t="s">
        <v>580</v>
      </c>
      <c r="E289" s="42" t="s">
        <v>581</v>
      </c>
      <c r="F289" s="42" t="s">
        <v>332</v>
      </c>
      <c r="T289" s="42" t="s">
        <v>748</v>
      </c>
      <c r="U289" s="42" t="s">
        <v>733</v>
      </c>
      <c r="V289" s="42" t="s">
        <v>745</v>
      </c>
      <c r="X289" s="42" t="s">
        <v>744</v>
      </c>
      <c r="Y289" s="42" t="s">
        <v>733</v>
      </c>
      <c r="Z289" s="42" t="s">
        <v>745</v>
      </c>
      <c r="AB289" s="42" t="s">
        <v>748</v>
      </c>
      <c r="AC289" s="42" t="s">
        <v>733</v>
      </c>
      <c r="AD289" s="42" t="s">
        <v>745</v>
      </c>
      <c r="AF289" s="42" t="s">
        <v>744</v>
      </c>
      <c r="AG289" s="42" t="s">
        <v>733</v>
      </c>
      <c r="AH289" s="42" t="s">
        <v>745</v>
      </c>
      <c r="AJ289" s="42" t="s">
        <v>734</v>
      </c>
      <c r="AK289" s="42" t="s">
        <v>735</v>
      </c>
      <c r="AL289" s="42" t="s">
        <v>736</v>
      </c>
      <c r="AR289" s="42" t="s">
        <v>412</v>
      </c>
      <c r="AS289" s="42" t="s">
        <v>413</v>
      </c>
      <c r="AT289" s="42" t="s">
        <v>398</v>
      </c>
    </row>
    <row r="290" spans="1:46" ht="11.25">
      <c r="A290" s="42" t="s">
        <v>577</v>
      </c>
      <c r="B290" s="42" t="s">
        <v>578</v>
      </c>
      <c r="C290" s="42" t="s">
        <v>579</v>
      </c>
      <c r="D290" s="42" t="s">
        <v>577</v>
      </c>
      <c r="E290" s="42" t="s">
        <v>578</v>
      </c>
      <c r="F290" s="42" t="s">
        <v>579</v>
      </c>
      <c r="T290" s="42" t="s">
        <v>744</v>
      </c>
      <c r="U290" s="42" t="s">
        <v>733</v>
      </c>
      <c r="V290" s="42" t="s">
        <v>745</v>
      </c>
      <c r="X290" s="42" t="s">
        <v>376</v>
      </c>
      <c r="Y290" s="42" t="s">
        <v>377</v>
      </c>
      <c r="Z290" s="42" t="s">
        <v>378</v>
      </c>
      <c r="AB290" s="42" t="s">
        <v>744</v>
      </c>
      <c r="AC290" s="42" t="s">
        <v>733</v>
      </c>
      <c r="AD290" s="42" t="s">
        <v>745</v>
      </c>
      <c r="AF290" s="42" t="s">
        <v>376</v>
      </c>
      <c r="AG290" s="42" t="s">
        <v>377</v>
      </c>
      <c r="AH290" s="42" t="s">
        <v>378</v>
      </c>
      <c r="AJ290" s="42" t="s">
        <v>521</v>
      </c>
      <c r="AK290" s="42" t="s">
        <v>522</v>
      </c>
      <c r="AL290" s="42" t="s">
        <v>498</v>
      </c>
      <c r="AR290" s="42" t="s">
        <v>351</v>
      </c>
      <c r="AS290" s="42" t="s">
        <v>352</v>
      </c>
      <c r="AT290" s="42" t="s">
        <v>279</v>
      </c>
    </row>
    <row r="291" spans="1:46" ht="11.25">
      <c r="A291" s="42" t="s">
        <v>582</v>
      </c>
      <c r="B291" s="42" t="s">
        <v>583</v>
      </c>
      <c r="C291" s="42" t="s">
        <v>409</v>
      </c>
      <c r="D291" s="42" t="s">
        <v>582</v>
      </c>
      <c r="E291" s="42" t="s">
        <v>583</v>
      </c>
      <c r="F291" s="42" t="s">
        <v>409</v>
      </c>
      <c r="T291" s="42" t="s">
        <v>376</v>
      </c>
      <c r="U291" s="42" t="s">
        <v>377</v>
      </c>
      <c r="V291" s="42" t="s">
        <v>378</v>
      </c>
      <c r="X291" s="42" t="s">
        <v>379</v>
      </c>
      <c r="Y291" s="42" t="s">
        <v>267</v>
      </c>
      <c r="Z291" s="42" t="s">
        <v>380</v>
      </c>
      <c r="AB291" s="42" t="s">
        <v>376</v>
      </c>
      <c r="AC291" s="42" t="s">
        <v>377</v>
      </c>
      <c r="AD291" s="42" t="s">
        <v>378</v>
      </c>
      <c r="AF291" s="42" t="s">
        <v>379</v>
      </c>
      <c r="AG291" s="42" t="s">
        <v>267</v>
      </c>
      <c r="AH291" s="42" t="s">
        <v>380</v>
      </c>
      <c r="AJ291" s="42" t="s">
        <v>523</v>
      </c>
      <c r="AK291" s="42" t="s">
        <v>524</v>
      </c>
      <c r="AL291" s="42" t="s">
        <v>329</v>
      </c>
      <c r="AR291" s="42" t="s">
        <v>417</v>
      </c>
      <c r="AS291" s="42" t="s">
        <v>418</v>
      </c>
      <c r="AT291" s="42" t="s">
        <v>361</v>
      </c>
    </row>
    <row r="292" spans="1:46" ht="11.25">
      <c r="A292" s="42" t="s">
        <v>584</v>
      </c>
      <c r="B292" s="42" t="s">
        <v>585</v>
      </c>
      <c r="C292" s="42" t="s">
        <v>586</v>
      </c>
      <c r="D292" s="42" t="s">
        <v>584</v>
      </c>
      <c r="E292" s="42" t="s">
        <v>585</v>
      </c>
      <c r="F292" s="42" t="s">
        <v>586</v>
      </c>
      <c r="T292" s="42" t="s">
        <v>379</v>
      </c>
      <c r="U292" s="42" t="s">
        <v>267</v>
      </c>
      <c r="V292" s="42" t="s">
        <v>380</v>
      </c>
      <c r="X292" s="42" t="s">
        <v>746</v>
      </c>
      <c r="Y292" s="42" t="s">
        <v>747</v>
      </c>
      <c r="Z292" s="42" t="s">
        <v>739</v>
      </c>
      <c r="AB292" s="42" t="s">
        <v>379</v>
      </c>
      <c r="AC292" s="42" t="s">
        <v>267</v>
      </c>
      <c r="AD292" s="42" t="s">
        <v>380</v>
      </c>
      <c r="AF292" s="42" t="s">
        <v>746</v>
      </c>
      <c r="AG292" s="42" t="s">
        <v>747</v>
      </c>
      <c r="AH292" s="42" t="s">
        <v>739</v>
      </c>
      <c r="AJ292" s="42" t="s">
        <v>318</v>
      </c>
      <c r="AK292" s="42" t="s">
        <v>319</v>
      </c>
      <c r="AL292" s="42" t="s">
        <v>320</v>
      </c>
      <c r="AR292" s="42" t="s">
        <v>349</v>
      </c>
      <c r="AS292" s="42" t="s">
        <v>350</v>
      </c>
      <c r="AT292" s="42" t="s">
        <v>279</v>
      </c>
    </row>
    <row r="293" spans="1:46" ht="11.25">
      <c r="A293" s="42" t="s">
        <v>589</v>
      </c>
      <c r="B293" s="42" t="s">
        <v>590</v>
      </c>
      <c r="C293" s="42" t="s">
        <v>389</v>
      </c>
      <c r="D293" s="42" t="s">
        <v>589</v>
      </c>
      <c r="E293" s="42" t="s">
        <v>590</v>
      </c>
      <c r="F293" s="42" t="s">
        <v>389</v>
      </c>
      <c r="T293" s="42" t="s">
        <v>746</v>
      </c>
      <c r="U293" s="42" t="s">
        <v>747</v>
      </c>
      <c r="V293" s="42" t="s">
        <v>739</v>
      </c>
      <c r="X293" s="42" t="s">
        <v>749</v>
      </c>
      <c r="Y293" s="42" t="s">
        <v>750</v>
      </c>
      <c r="Z293" s="42" t="s">
        <v>730</v>
      </c>
      <c r="AB293" s="42" t="s">
        <v>746</v>
      </c>
      <c r="AC293" s="42" t="s">
        <v>747</v>
      </c>
      <c r="AD293" s="42" t="s">
        <v>739</v>
      </c>
      <c r="AF293" s="42" t="s">
        <v>749</v>
      </c>
      <c r="AG293" s="42" t="s">
        <v>750</v>
      </c>
      <c r="AH293" s="42" t="s">
        <v>730</v>
      </c>
      <c r="AJ293" s="42" t="s">
        <v>318</v>
      </c>
      <c r="AK293" s="42" t="s">
        <v>319</v>
      </c>
      <c r="AL293" s="42" t="s">
        <v>320</v>
      </c>
      <c r="AR293" s="42" t="s">
        <v>419</v>
      </c>
      <c r="AS293" s="42" t="s">
        <v>420</v>
      </c>
      <c r="AT293" s="42" t="s">
        <v>320</v>
      </c>
    </row>
    <row r="294" spans="1:46" ht="11.25">
      <c r="A294" s="42" t="s">
        <v>591</v>
      </c>
      <c r="B294" s="42" t="s">
        <v>592</v>
      </c>
      <c r="C294" s="42" t="s">
        <v>409</v>
      </c>
      <c r="D294" s="42" t="s">
        <v>591</v>
      </c>
      <c r="E294" s="42" t="s">
        <v>592</v>
      </c>
      <c r="F294" s="42" t="s">
        <v>409</v>
      </c>
      <c r="T294" s="42" t="s">
        <v>749</v>
      </c>
      <c r="U294" s="42" t="s">
        <v>750</v>
      </c>
      <c r="V294" s="42" t="s">
        <v>730</v>
      </c>
      <c r="AB294" s="42" t="s">
        <v>749</v>
      </c>
      <c r="AC294" s="42" t="s">
        <v>750</v>
      </c>
      <c r="AD294" s="42" t="s">
        <v>730</v>
      </c>
      <c r="AJ294" s="42" t="s">
        <v>519</v>
      </c>
      <c r="AK294" s="42" t="s">
        <v>520</v>
      </c>
      <c r="AL294" s="42" t="s">
        <v>329</v>
      </c>
      <c r="AR294" s="42" t="s">
        <v>424</v>
      </c>
      <c r="AS294" s="42" t="s">
        <v>425</v>
      </c>
      <c r="AT294" s="42" t="s">
        <v>426</v>
      </c>
    </row>
    <row r="295" spans="1:46" ht="11.25">
      <c r="A295" s="42" t="s">
        <v>593</v>
      </c>
      <c r="B295" s="42" t="s">
        <v>594</v>
      </c>
      <c r="C295" s="42" t="s">
        <v>389</v>
      </c>
      <c r="D295" s="42" t="s">
        <v>593</v>
      </c>
      <c r="E295" s="42" t="s">
        <v>594</v>
      </c>
      <c r="F295" s="42" t="s">
        <v>389</v>
      </c>
      <c r="AJ295" s="42" t="s">
        <v>525</v>
      </c>
      <c r="AK295" s="42" t="s">
        <v>526</v>
      </c>
      <c r="AL295" s="42" t="s">
        <v>527</v>
      </c>
      <c r="AR295" s="42" t="s">
        <v>353</v>
      </c>
      <c r="AS295" s="42" t="s">
        <v>354</v>
      </c>
      <c r="AT295" s="42" t="s">
        <v>355</v>
      </c>
    </row>
    <row r="296" spans="1:46" ht="11.25">
      <c r="A296" s="42" t="s">
        <v>595</v>
      </c>
      <c r="B296" s="42" t="s">
        <v>596</v>
      </c>
      <c r="C296" s="42" t="s">
        <v>409</v>
      </c>
      <c r="D296" s="42" t="s">
        <v>595</v>
      </c>
      <c r="E296" s="42" t="s">
        <v>596</v>
      </c>
      <c r="F296" s="42" t="s">
        <v>409</v>
      </c>
      <c r="AJ296" s="42" t="s">
        <v>321</v>
      </c>
      <c r="AK296" s="42" t="s">
        <v>322</v>
      </c>
      <c r="AL296" s="42" t="s">
        <v>323</v>
      </c>
      <c r="AR296" s="42" t="s">
        <v>421</v>
      </c>
      <c r="AS296" s="42" t="s">
        <v>422</v>
      </c>
      <c r="AT296" s="42" t="s">
        <v>423</v>
      </c>
    </row>
    <row r="297" spans="1:46" ht="11.25">
      <c r="A297" s="42" t="s">
        <v>597</v>
      </c>
      <c r="B297" s="42" t="s">
        <v>598</v>
      </c>
      <c r="C297" s="42" t="s">
        <v>409</v>
      </c>
      <c r="D297" s="42" t="s">
        <v>597</v>
      </c>
      <c r="E297" s="42" t="s">
        <v>598</v>
      </c>
      <c r="F297" s="42" t="s">
        <v>409</v>
      </c>
      <c r="AJ297" s="42" t="s">
        <v>528</v>
      </c>
      <c r="AK297" s="42" t="s">
        <v>529</v>
      </c>
      <c r="AL297" s="42" t="s">
        <v>320</v>
      </c>
      <c r="AR297" s="42" t="s">
        <v>427</v>
      </c>
      <c r="AS297" s="42" t="s">
        <v>428</v>
      </c>
      <c r="AT297" s="42" t="s">
        <v>429</v>
      </c>
    </row>
    <row r="298" spans="1:46" ht="11.25">
      <c r="A298" s="42" t="s">
        <v>599</v>
      </c>
      <c r="B298" s="42" t="s">
        <v>600</v>
      </c>
      <c r="C298" s="42" t="s">
        <v>389</v>
      </c>
      <c r="D298" s="42" t="s">
        <v>599</v>
      </c>
      <c r="E298" s="42" t="s">
        <v>600</v>
      </c>
      <c r="F298" s="42" t="s">
        <v>389</v>
      </c>
      <c r="AJ298" s="42" t="s">
        <v>530</v>
      </c>
      <c r="AK298" s="42" t="s">
        <v>531</v>
      </c>
      <c r="AL298" s="42" t="s">
        <v>532</v>
      </c>
      <c r="AR298" s="42" t="s">
        <v>430</v>
      </c>
      <c r="AS298" s="42" t="s">
        <v>431</v>
      </c>
      <c r="AT298" s="42" t="s">
        <v>429</v>
      </c>
    </row>
    <row r="299" spans="1:46" ht="11.25">
      <c r="A299" s="42" t="s">
        <v>601</v>
      </c>
      <c r="B299" s="42" t="s">
        <v>602</v>
      </c>
      <c r="C299" s="42" t="s">
        <v>455</v>
      </c>
      <c r="D299" s="42" t="s">
        <v>601</v>
      </c>
      <c r="E299" s="42" t="s">
        <v>602</v>
      </c>
      <c r="F299" s="42" t="s">
        <v>455</v>
      </c>
      <c r="AJ299" s="42" t="s">
        <v>533</v>
      </c>
      <c r="AK299" s="42" t="s">
        <v>534</v>
      </c>
      <c r="AL299" s="42" t="s">
        <v>409</v>
      </c>
      <c r="AR299" s="42" t="s">
        <v>356</v>
      </c>
      <c r="AS299" s="42" t="s">
        <v>357</v>
      </c>
      <c r="AT299" s="42" t="s">
        <v>358</v>
      </c>
    </row>
    <row r="300" spans="1:46" ht="11.25">
      <c r="A300" s="42" t="s">
        <v>603</v>
      </c>
      <c r="B300" s="42" t="s">
        <v>604</v>
      </c>
      <c r="C300" s="42" t="s">
        <v>605</v>
      </c>
      <c r="D300" s="42" t="s">
        <v>603</v>
      </c>
      <c r="E300" s="42" t="s">
        <v>604</v>
      </c>
      <c r="F300" s="42" t="s">
        <v>605</v>
      </c>
      <c r="AJ300" s="42" t="s">
        <v>324</v>
      </c>
      <c r="AK300" s="42" t="s">
        <v>325</v>
      </c>
      <c r="AL300" s="42" t="s">
        <v>326</v>
      </c>
      <c r="AR300" s="42" t="s">
        <v>359</v>
      </c>
      <c r="AS300" s="42" t="s">
        <v>360</v>
      </c>
      <c r="AT300" s="42" t="s">
        <v>361</v>
      </c>
    </row>
    <row r="301" spans="1:46" ht="11.25">
      <c r="A301" s="42" t="s">
        <v>587</v>
      </c>
      <c r="B301" s="42" t="s">
        <v>588</v>
      </c>
      <c r="C301" s="42" t="s">
        <v>389</v>
      </c>
      <c r="D301" s="42" t="s">
        <v>587</v>
      </c>
      <c r="E301" s="42" t="s">
        <v>588</v>
      </c>
      <c r="F301" s="42" t="s">
        <v>389</v>
      </c>
      <c r="AJ301" s="42" t="s">
        <v>327</v>
      </c>
      <c r="AK301" s="42" t="s">
        <v>328</v>
      </c>
      <c r="AL301" s="42" t="s">
        <v>329</v>
      </c>
      <c r="AR301" s="42" t="s">
        <v>432</v>
      </c>
      <c r="AS301" s="42" t="s">
        <v>433</v>
      </c>
      <c r="AT301" s="42" t="s">
        <v>332</v>
      </c>
    </row>
    <row r="302" spans="1:46" ht="11.25">
      <c r="A302" s="42" t="s">
        <v>606</v>
      </c>
      <c r="B302" s="42" t="s">
        <v>607</v>
      </c>
      <c r="C302" s="42" t="s">
        <v>348</v>
      </c>
      <c r="D302" s="42" t="s">
        <v>606</v>
      </c>
      <c r="E302" s="42" t="s">
        <v>607</v>
      </c>
      <c r="F302" s="42" t="s">
        <v>348</v>
      </c>
      <c r="AJ302" s="42" t="s">
        <v>535</v>
      </c>
      <c r="AK302" s="42" t="s">
        <v>536</v>
      </c>
      <c r="AL302" s="42" t="s">
        <v>537</v>
      </c>
      <c r="AR302" s="42" t="s">
        <v>362</v>
      </c>
      <c r="AS302" s="42" t="s">
        <v>363</v>
      </c>
      <c r="AT302" s="42" t="s">
        <v>320</v>
      </c>
    </row>
    <row r="303" spans="1:46" ht="11.25">
      <c r="A303" s="42" t="s">
        <v>608</v>
      </c>
      <c r="B303" s="42" t="s">
        <v>609</v>
      </c>
      <c r="C303" s="42" t="s">
        <v>332</v>
      </c>
      <c r="D303" s="42" t="s">
        <v>608</v>
      </c>
      <c r="E303" s="42" t="s">
        <v>609</v>
      </c>
      <c r="F303" s="42" t="s">
        <v>332</v>
      </c>
      <c r="AJ303" s="42" t="s">
        <v>538</v>
      </c>
      <c r="AK303" s="42" t="s">
        <v>539</v>
      </c>
      <c r="AL303" s="42" t="s">
        <v>355</v>
      </c>
      <c r="AR303" s="42" t="s">
        <v>362</v>
      </c>
      <c r="AS303" s="42" t="s">
        <v>363</v>
      </c>
      <c r="AT303" s="42" t="s">
        <v>320</v>
      </c>
    </row>
    <row r="304" spans="1:46" ht="11.25">
      <c r="A304" s="42" t="s">
        <v>610</v>
      </c>
      <c r="B304" s="42" t="s">
        <v>611</v>
      </c>
      <c r="C304" s="42" t="s">
        <v>311</v>
      </c>
      <c r="D304" s="42" t="s">
        <v>610</v>
      </c>
      <c r="E304" s="42" t="s">
        <v>611</v>
      </c>
      <c r="F304" s="42" t="s">
        <v>311</v>
      </c>
      <c r="AJ304" s="42" t="s">
        <v>540</v>
      </c>
      <c r="AK304" s="42" t="s">
        <v>541</v>
      </c>
      <c r="AL304" s="42" t="s">
        <v>448</v>
      </c>
      <c r="AR304" s="42" t="s">
        <v>364</v>
      </c>
      <c r="AS304" s="42" t="s">
        <v>365</v>
      </c>
      <c r="AT304" s="42" t="s">
        <v>320</v>
      </c>
    </row>
    <row r="305" spans="1:46" ht="11.25">
      <c r="A305" s="42" t="s">
        <v>612</v>
      </c>
      <c r="B305" s="42" t="s">
        <v>613</v>
      </c>
      <c r="C305" s="42" t="s">
        <v>311</v>
      </c>
      <c r="D305" s="42" t="s">
        <v>612</v>
      </c>
      <c r="E305" s="42" t="s">
        <v>613</v>
      </c>
      <c r="F305" s="42" t="s">
        <v>311</v>
      </c>
      <c r="AJ305" s="42" t="s">
        <v>542</v>
      </c>
      <c r="AK305" s="42" t="s">
        <v>543</v>
      </c>
      <c r="AL305" s="42" t="s">
        <v>348</v>
      </c>
      <c r="AR305" s="42" t="s">
        <v>434</v>
      </c>
      <c r="AS305" s="42" t="s">
        <v>435</v>
      </c>
      <c r="AT305" s="42" t="s">
        <v>436</v>
      </c>
    </row>
    <row r="306" spans="1:46" ht="11.25">
      <c r="A306" s="42" t="s">
        <v>614</v>
      </c>
      <c r="B306" s="42" t="s">
        <v>615</v>
      </c>
      <c r="C306" s="42" t="s">
        <v>317</v>
      </c>
      <c r="D306" s="42" t="s">
        <v>614</v>
      </c>
      <c r="E306" s="42" t="s">
        <v>615</v>
      </c>
      <c r="F306" s="42" t="s">
        <v>317</v>
      </c>
      <c r="AJ306" s="42" t="s">
        <v>544</v>
      </c>
      <c r="AK306" s="42" t="s">
        <v>545</v>
      </c>
      <c r="AL306" s="42" t="s">
        <v>389</v>
      </c>
      <c r="AR306" s="42" t="s">
        <v>366</v>
      </c>
      <c r="AS306" s="42" t="s">
        <v>367</v>
      </c>
      <c r="AT306" s="42" t="s">
        <v>358</v>
      </c>
    </row>
    <row r="307" spans="1:46" ht="11.25">
      <c r="A307" s="42" t="s">
        <v>618</v>
      </c>
      <c r="B307" s="42" t="s">
        <v>619</v>
      </c>
      <c r="C307" s="42" t="s">
        <v>389</v>
      </c>
      <c r="D307" s="42" t="s">
        <v>618</v>
      </c>
      <c r="E307" s="42" t="s">
        <v>619</v>
      </c>
      <c r="F307" s="42" t="s">
        <v>389</v>
      </c>
      <c r="AJ307" s="42" t="s">
        <v>546</v>
      </c>
      <c r="AK307" s="42" t="s">
        <v>547</v>
      </c>
      <c r="AL307" s="42" t="s">
        <v>548</v>
      </c>
      <c r="AR307" s="42" t="s">
        <v>439</v>
      </c>
      <c r="AS307" s="42" t="s">
        <v>440</v>
      </c>
      <c r="AT307" s="42" t="s">
        <v>317</v>
      </c>
    </row>
    <row r="308" spans="1:46" ht="11.25">
      <c r="A308" s="42" t="s">
        <v>616</v>
      </c>
      <c r="B308" s="42" t="s">
        <v>617</v>
      </c>
      <c r="C308" s="42" t="s">
        <v>389</v>
      </c>
      <c r="D308" s="42" t="s">
        <v>616</v>
      </c>
      <c r="E308" s="42" t="s">
        <v>617</v>
      </c>
      <c r="F308" s="42" t="s">
        <v>389</v>
      </c>
      <c r="AJ308" s="42" t="s">
        <v>737</v>
      </c>
      <c r="AK308" s="42" t="s">
        <v>733</v>
      </c>
      <c r="AL308" s="42" t="s">
        <v>448</v>
      </c>
      <c r="AR308" s="42" t="s">
        <v>368</v>
      </c>
      <c r="AS308" s="42" t="s">
        <v>369</v>
      </c>
      <c r="AT308" s="42" t="s">
        <v>358</v>
      </c>
    </row>
    <row r="309" spans="1:46" ht="11.25">
      <c r="A309" s="42" t="s">
        <v>620</v>
      </c>
      <c r="B309" s="42" t="s">
        <v>621</v>
      </c>
      <c r="C309" s="42" t="s">
        <v>317</v>
      </c>
      <c r="D309" s="42" t="s">
        <v>620</v>
      </c>
      <c r="E309" s="42" t="s">
        <v>621</v>
      </c>
      <c r="F309" s="42" t="s">
        <v>317</v>
      </c>
      <c r="AJ309" s="42" t="s">
        <v>738</v>
      </c>
      <c r="AK309" s="42" t="s">
        <v>733</v>
      </c>
      <c r="AL309" s="42" t="s">
        <v>739</v>
      </c>
      <c r="AR309" s="42" t="s">
        <v>437</v>
      </c>
      <c r="AS309" s="42" t="s">
        <v>438</v>
      </c>
      <c r="AT309" s="42" t="s">
        <v>294</v>
      </c>
    </row>
    <row r="310" spans="1:46" ht="11.25">
      <c r="A310" s="42" t="s">
        <v>622</v>
      </c>
      <c r="B310" s="42" t="s">
        <v>623</v>
      </c>
      <c r="C310" s="42" t="s">
        <v>279</v>
      </c>
      <c r="D310" s="42" t="s">
        <v>622</v>
      </c>
      <c r="E310" s="42" t="s">
        <v>623</v>
      </c>
      <c r="F310" s="42" t="s">
        <v>279</v>
      </c>
      <c r="AJ310" s="42" t="s">
        <v>551</v>
      </c>
      <c r="AK310" s="42" t="s">
        <v>552</v>
      </c>
      <c r="AL310" s="42" t="s">
        <v>553</v>
      </c>
      <c r="AR310" s="42" t="s">
        <v>441</v>
      </c>
      <c r="AS310" s="42" t="s">
        <v>442</v>
      </c>
      <c r="AT310" s="42" t="s">
        <v>409</v>
      </c>
    </row>
    <row r="311" spans="1:46" ht="11.25">
      <c r="A311" s="42" t="s">
        <v>624</v>
      </c>
      <c r="B311" s="42" t="s">
        <v>625</v>
      </c>
      <c r="C311" s="42" t="s">
        <v>348</v>
      </c>
      <c r="D311" s="42" t="s">
        <v>624</v>
      </c>
      <c r="E311" s="42" t="s">
        <v>625</v>
      </c>
      <c r="F311" s="42" t="s">
        <v>348</v>
      </c>
      <c r="AJ311" s="42" t="s">
        <v>554</v>
      </c>
      <c r="AK311" s="42" t="s">
        <v>555</v>
      </c>
      <c r="AL311" s="42" t="s">
        <v>271</v>
      </c>
      <c r="AR311" s="42" t="s">
        <v>443</v>
      </c>
      <c r="AS311" s="42" t="s">
        <v>444</v>
      </c>
      <c r="AT311" s="42" t="s">
        <v>445</v>
      </c>
    </row>
    <row r="312" spans="1:46" ht="11.25">
      <c r="A312" s="42" t="s">
        <v>626</v>
      </c>
      <c r="B312" s="42" t="s">
        <v>627</v>
      </c>
      <c r="C312" s="42" t="s">
        <v>320</v>
      </c>
      <c r="D312" s="42" t="s">
        <v>626</v>
      </c>
      <c r="E312" s="42" t="s">
        <v>627</v>
      </c>
      <c r="F312" s="42" t="s">
        <v>320</v>
      </c>
      <c r="AJ312" s="42" t="s">
        <v>549</v>
      </c>
      <c r="AK312" s="42" t="s">
        <v>550</v>
      </c>
      <c r="AL312" s="42" t="s">
        <v>348</v>
      </c>
      <c r="AR312" s="42" t="s">
        <v>742</v>
      </c>
      <c r="AS312" s="42" t="s">
        <v>743</v>
      </c>
      <c r="AT312" s="42" t="s">
        <v>460</v>
      </c>
    </row>
    <row r="313" spans="1:46" ht="11.25">
      <c r="A313" s="42" t="s">
        <v>628</v>
      </c>
      <c r="B313" s="42" t="s">
        <v>629</v>
      </c>
      <c r="C313" s="42" t="s">
        <v>389</v>
      </c>
      <c r="D313" s="42" t="s">
        <v>628</v>
      </c>
      <c r="E313" s="42" t="s">
        <v>629</v>
      </c>
      <c r="F313" s="42" t="s">
        <v>389</v>
      </c>
      <c r="AJ313" s="42" t="s">
        <v>556</v>
      </c>
      <c r="AK313" s="42" t="s">
        <v>557</v>
      </c>
      <c r="AL313" s="42" t="s">
        <v>343</v>
      </c>
      <c r="AR313" s="42" t="s">
        <v>446</v>
      </c>
      <c r="AS313" s="42" t="s">
        <v>447</v>
      </c>
      <c r="AT313" s="42" t="s">
        <v>448</v>
      </c>
    </row>
    <row r="314" spans="1:46" ht="11.25">
      <c r="A314" s="42" t="s">
        <v>632</v>
      </c>
      <c r="B314" s="42" t="s">
        <v>633</v>
      </c>
      <c r="C314" s="42" t="s">
        <v>389</v>
      </c>
      <c r="D314" s="42" t="s">
        <v>632</v>
      </c>
      <c r="E314" s="42" t="s">
        <v>633</v>
      </c>
      <c r="F314" s="42" t="s">
        <v>389</v>
      </c>
      <c r="AJ314" s="42" t="s">
        <v>558</v>
      </c>
      <c r="AK314" s="42" t="s">
        <v>559</v>
      </c>
      <c r="AL314" s="42" t="s">
        <v>279</v>
      </c>
      <c r="AR314" s="42" t="s">
        <v>370</v>
      </c>
      <c r="AS314" s="42" t="s">
        <v>371</v>
      </c>
      <c r="AT314" s="42" t="s">
        <v>372</v>
      </c>
    </row>
    <row r="315" spans="1:46" ht="11.25">
      <c r="A315" s="42" t="s">
        <v>634</v>
      </c>
      <c r="B315" s="42" t="s">
        <v>635</v>
      </c>
      <c r="C315" s="42" t="s">
        <v>605</v>
      </c>
      <c r="D315" s="42" t="s">
        <v>634</v>
      </c>
      <c r="E315" s="42" t="s">
        <v>635</v>
      </c>
      <c r="F315" s="42" t="s">
        <v>605</v>
      </c>
      <c r="AJ315" s="42" t="s">
        <v>560</v>
      </c>
      <c r="AK315" s="42" t="s">
        <v>561</v>
      </c>
      <c r="AL315" s="42" t="s">
        <v>329</v>
      </c>
      <c r="AR315" s="42" t="s">
        <v>373</v>
      </c>
      <c r="AS315" s="42" t="s">
        <v>374</v>
      </c>
      <c r="AT315" s="42" t="s">
        <v>375</v>
      </c>
    </row>
    <row r="316" spans="1:46" ht="11.25">
      <c r="A316" s="42" t="s">
        <v>630</v>
      </c>
      <c r="B316" s="42" t="s">
        <v>631</v>
      </c>
      <c r="C316" s="42" t="s">
        <v>332</v>
      </c>
      <c r="D316" s="42" t="s">
        <v>630</v>
      </c>
      <c r="E316" s="42" t="s">
        <v>631</v>
      </c>
      <c r="F316" s="42" t="s">
        <v>332</v>
      </c>
      <c r="AJ316" s="42" t="s">
        <v>562</v>
      </c>
      <c r="AK316" s="42" t="s">
        <v>563</v>
      </c>
      <c r="AL316" s="42" t="s">
        <v>355</v>
      </c>
      <c r="AR316" s="42" t="s">
        <v>748</v>
      </c>
      <c r="AS316" s="42" t="s">
        <v>733</v>
      </c>
      <c r="AT316" s="42" t="s">
        <v>745</v>
      </c>
    </row>
    <row r="317" spans="1:46" ht="11.25">
      <c r="A317" s="42" t="s">
        <v>640</v>
      </c>
      <c r="B317" s="42" t="s">
        <v>641</v>
      </c>
      <c r="C317" s="42" t="s">
        <v>311</v>
      </c>
      <c r="D317" s="42" t="s">
        <v>640</v>
      </c>
      <c r="E317" s="42" t="s">
        <v>641</v>
      </c>
      <c r="F317" s="42" t="s">
        <v>311</v>
      </c>
      <c r="AJ317" s="42" t="s">
        <v>566</v>
      </c>
      <c r="AK317" s="42" t="s">
        <v>567</v>
      </c>
      <c r="AL317" s="42" t="s">
        <v>279</v>
      </c>
      <c r="AR317" s="42" t="s">
        <v>449</v>
      </c>
      <c r="AS317" s="42" t="s">
        <v>391</v>
      </c>
      <c r="AT317" s="42" t="s">
        <v>450</v>
      </c>
    </row>
    <row r="318" spans="1:46" ht="11.25">
      <c r="A318" s="42" t="s">
        <v>353</v>
      </c>
      <c r="B318" s="42" t="s">
        <v>354</v>
      </c>
      <c r="C318" s="42" t="s">
        <v>355</v>
      </c>
      <c r="D318" s="42" t="s">
        <v>353</v>
      </c>
      <c r="E318" s="42" t="s">
        <v>354</v>
      </c>
      <c r="F318" s="42" t="s">
        <v>355</v>
      </c>
      <c r="AJ318" s="42" t="s">
        <v>330</v>
      </c>
      <c r="AK318" s="42" t="s">
        <v>331</v>
      </c>
      <c r="AL318" s="42" t="s">
        <v>332</v>
      </c>
      <c r="AR318" s="42" t="s">
        <v>744</v>
      </c>
      <c r="AS318" s="42" t="s">
        <v>733</v>
      </c>
      <c r="AT318" s="42" t="s">
        <v>745</v>
      </c>
    </row>
    <row r="319" spans="1:46" ht="11.25">
      <c r="A319" s="42" t="s">
        <v>636</v>
      </c>
      <c r="B319" s="42" t="s">
        <v>637</v>
      </c>
      <c r="C319" s="42" t="s">
        <v>348</v>
      </c>
      <c r="D319" s="42" t="s">
        <v>636</v>
      </c>
      <c r="E319" s="42" t="s">
        <v>637</v>
      </c>
      <c r="F319" s="42" t="s">
        <v>348</v>
      </c>
      <c r="AJ319" s="42" t="s">
        <v>330</v>
      </c>
      <c r="AK319" s="42" t="s">
        <v>331</v>
      </c>
      <c r="AL319" s="42" t="s">
        <v>332</v>
      </c>
      <c r="AR319" s="42" t="s">
        <v>376</v>
      </c>
      <c r="AS319" s="42" t="s">
        <v>377</v>
      </c>
      <c r="AT319" s="42" t="s">
        <v>378</v>
      </c>
    </row>
    <row r="320" spans="1:46" ht="11.25">
      <c r="A320" s="42" t="s">
        <v>638</v>
      </c>
      <c r="B320" s="42" t="s">
        <v>639</v>
      </c>
      <c r="C320" s="42" t="s">
        <v>348</v>
      </c>
      <c r="D320" s="42" t="s">
        <v>638</v>
      </c>
      <c r="E320" s="42" t="s">
        <v>639</v>
      </c>
      <c r="F320" s="42" t="s">
        <v>348</v>
      </c>
      <c r="AJ320" s="42" t="s">
        <v>564</v>
      </c>
      <c r="AK320" s="42" t="s">
        <v>565</v>
      </c>
      <c r="AL320" s="42" t="s">
        <v>320</v>
      </c>
      <c r="AR320" s="42" t="s">
        <v>379</v>
      </c>
      <c r="AS320" s="42" t="s">
        <v>267</v>
      </c>
      <c r="AT320" s="42" t="s">
        <v>380</v>
      </c>
    </row>
    <row r="321" spans="1:46" ht="11.25">
      <c r="A321" s="42" t="s">
        <v>432</v>
      </c>
      <c r="B321" s="42" t="s">
        <v>433</v>
      </c>
      <c r="C321" s="42" t="s">
        <v>332</v>
      </c>
      <c r="D321" s="42" t="s">
        <v>432</v>
      </c>
      <c r="E321" s="42" t="s">
        <v>433</v>
      </c>
      <c r="F321" s="42" t="s">
        <v>332</v>
      </c>
      <c r="AJ321" s="42" t="s">
        <v>333</v>
      </c>
      <c r="AK321" s="42" t="s">
        <v>334</v>
      </c>
      <c r="AL321" s="42" t="s">
        <v>335</v>
      </c>
      <c r="AR321" s="42" t="s">
        <v>746</v>
      </c>
      <c r="AS321" s="42" t="s">
        <v>747</v>
      </c>
      <c r="AT321" s="42" t="s">
        <v>739</v>
      </c>
    </row>
    <row r="322" spans="1:46" ht="11.25">
      <c r="A322" s="42" t="s">
        <v>642</v>
      </c>
      <c r="B322" s="42" t="s">
        <v>643</v>
      </c>
      <c r="C322" s="42" t="s">
        <v>389</v>
      </c>
      <c r="D322" s="42" t="s">
        <v>642</v>
      </c>
      <c r="E322" s="42" t="s">
        <v>643</v>
      </c>
      <c r="F322" s="42" t="s">
        <v>389</v>
      </c>
      <c r="AJ322" s="42" t="s">
        <v>333</v>
      </c>
      <c r="AK322" s="42" t="s">
        <v>334</v>
      </c>
      <c r="AL322" s="42" t="s">
        <v>335</v>
      </c>
      <c r="AR322" s="42" t="s">
        <v>749</v>
      </c>
      <c r="AS322" s="42" t="s">
        <v>750</v>
      </c>
      <c r="AT322" s="42" t="s">
        <v>730</v>
      </c>
    </row>
    <row r="323" spans="1:38" ht="11.25">
      <c r="A323" s="42" t="s">
        <v>644</v>
      </c>
      <c r="B323" s="42" t="s">
        <v>645</v>
      </c>
      <c r="C323" s="42" t="s">
        <v>317</v>
      </c>
      <c r="D323" s="42" t="s">
        <v>644</v>
      </c>
      <c r="E323" s="42" t="s">
        <v>645</v>
      </c>
      <c r="F323" s="42" t="s">
        <v>317</v>
      </c>
      <c r="AJ323" s="42" t="s">
        <v>568</v>
      </c>
      <c r="AK323" s="42" t="s">
        <v>569</v>
      </c>
      <c r="AL323" s="42" t="s">
        <v>570</v>
      </c>
    </row>
    <row r="324" spans="1:38" ht="11.25">
      <c r="A324" s="42" t="s">
        <v>646</v>
      </c>
      <c r="B324" s="42" t="s">
        <v>647</v>
      </c>
      <c r="C324" s="42" t="s">
        <v>389</v>
      </c>
      <c r="D324" s="42" t="s">
        <v>646</v>
      </c>
      <c r="E324" s="42" t="s">
        <v>647</v>
      </c>
      <c r="F324" s="42" t="s">
        <v>389</v>
      </c>
      <c r="AJ324" s="42" t="s">
        <v>571</v>
      </c>
      <c r="AK324" s="42" t="s">
        <v>572</v>
      </c>
      <c r="AL324" s="42" t="s">
        <v>340</v>
      </c>
    </row>
    <row r="325" spans="1:38" ht="11.25">
      <c r="A325" s="42" t="s">
        <v>650</v>
      </c>
      <c r="B325" s="42" t="s">
        <v>651</v>
      </c>
      <c r="C325" s="42" t="s">
        <v>455</v>
      </c>
      <c r="D325" s="42" t="s">
        <v>650</v>
      </c>
      <c r="E325" s="42" t="s">
        <v>651</v>
      </c>
      <c r="F325" s="42" t="s">
        <v>455</v>
      </c>
      <c r="AJ325" s="42" t="s">
        <v>573</v>
      </c>
      <c r="AK325" s="42" t="s">
        <v>574</v>
      </c>
      <c r="AL325" s="42" t="s">
        <v>389</v>
      </c>
    </row>
    <row r="326" spans="1:38" ht="11.25">
      <c r="A326" s="42" t="s">
        <v>362</v>
      </c>
      <c r="B326" s="42" t="s">
        <v>363</v>
      </c>
      <c r="C326" s="42" t="s">
        <v>320</v>
      </c>
      <c r="D326" s="42" t="s">
        <v>362</v>
      </c>
      <c r="E326" s="42" t="s">
        <v>363</v>
      </c>
      <c r="F326" s="42" t="s">
        <v>320</v>
      </c>
      <c r="AJ326" s="42" t="s">
        <v>336</v>
      </c>
      <c r="AK326" s="42" t="s">
        <v>337</v>
      </c>
      <c r="AL326" s="42" t="s">
        <v>329</v>
      </c>
    </row>
    <row r="327" spans="1:38" ht="11.25">
      <c r="A327" s="42" t="s">
        <v>652</v>
      </c>
      <c r="B327" s="42" t="s">
        <v>653</v>
      </c>
      <c r="C327" s="42" t="s">
        <v>332</v>
      </c>
      <c r="D327" s="42" t="s">
        <v>652</v>
      </c>
      <c r="E327" s="42" t="s">
        <v>653</v>
      </c>
      <c r="F327" s="42" t="s">
        <v>332</v>
      </c>
      <c r="AJ327" s="42" t="s">
        <v>338</v>
      </c>
      <c r="AK327" s="42" t="s">
        <v>339</v>
      </c>
      <c r="AL327" s="42" t="s">
        <v>340</v>
      </c>
    </row>
    <row r="328" spans="1:38" ht="11.25">
      <c r="A328" s="42" t="s">
        <v>654</v>
      </c>
      <c r="B328" s="42" t="s">
        <v>655</v>
      </c>
      <c r="C328" s="42" t="s">
        <v>656</v>
      </c>
      <c r="D328" s="42" t="s">
        <v>654</v>
      </c>
      <c r="E328" s="42" t="s">
        <v>655</v>
      </c>
      <c r="F328" s="42" t="s">
        <v>656</v>
      </c>
      <c r="AJ328" s="42" t="s">
        <v>575</v>
      </c>
      <c r="AK328" s="42" t="s">
        <v>576</v>
      </c>
      <c r="AL328" s="42" t="s">
        <v>348</v>
      </c>
    </row>
    <row r="329" spans="1:38" ht="11.25">
      <c r="A329" s="42" t="s">
        <v>657</v>
      </c>
      <c r="B329" s="42" t="s">
        <v>658</v>
      </c>
      <c r="C329" s="42" t="s">
        <v>659</v>
      </c>
      <c r="D329" s="42" t="s">
        <v>657</v>
      </c>
      <c r="E329" s="42" t="s">
        <v>658</v>
      </c>
      <c r="F329" s="42" t="s">
        <v>659</v>
      </c>
      <c r="AJ329" s="42" t="s">
        <v>341</v>
      </c>
      <c r="AK329" s="42" t="s">
        <v>342</v>
      </c>
      <c r="AL329" s="42" t="s">
        <v>343</v>
      </c>
    </row>
    <row r="330" spans="1:38" ht="11.25">
      <c r="A330" s="42" t="s">
        <v>660</v>
      </c>
      <c r="B330" s="42" t="s">
        <v>661</v>
      </c>
      <c r="C330" s="42" t="s">
        <v>662</v>
      </c>
      <c r="D330" s="42" t="s">
        <v>660</v>
      </c>
      <c r="E330" s="42" t="s">
        <v>661</v>
      </c>
      <c r="F330" s="42" t="s">
        <v>662</v>
      </c>
      <c r="AJ330" s="42" t="s">
        <v>580</v>
      </c>
      <c r="AK330" s="42" t="s">
        <v>581</v>
      </c>
      <c r="AL330" s="42" t="s">
        <v>332</v>
      </c>
    </row>
    <row r="331" spans="1:38" ht="11.25">
      <c r="A331" s="42" t="s">
        <v>663</v>
      </c>
      <c r="B331" s="42" t="s">
        <v>664</v>
      </c>
      <c r="C331" s="42" t="s">
        <v>355</v>
      </c>
      <c r="D331" s="42" t="s">
        <v>663</v>
      </c>
      <c r="E331" s="42" t="s">
        <v>664</v>
      </c>
      <c r="F331" s="42" t="s">
        <v>355</v>
      </c>
      <c r="AJ331" s="42" t="s">
        <v>577</v>
      </c>
      <c r="AK331" s="42" t="s">
        <v>578</v>
      </c>
      <c r="AL331" s="42" t="s">
        <v>579</v>
      </c>
    </row>
    <row r="332" spans="1:38" ht="11.25">
      <c r="A332" s="42" t="s">
        <v>648</v>
      </c>
      <c r="B332" s="42" t="s">
        <v>649</v>
      </c>
      <c r="C332" s="42" t="s">
        <v>311</v>
      </c>
      <c r="D332" s="42" t="s">
        <v>648</v>
      </c>
      <c r="E332" s="42" t="s">
        <v>649</v>
      </c>
      <c r="F332" s="42" t="s">
        <v>311</v>
      </c>
      <c r="AJ332" s="42" t="s">
        <v>582</v>
      </c>
      <c r="AK332" s="42" t="s">
        <v>583</v>
      </c>
      <c r="AL332" s="42" t="s">
        <v>409</v>
      </c>
    </row>
    <row r="333" spans="1:38" ht="11.25">
      <c r="A333" s="42" t="s">
        <v>665</v>
      </c>
      <c r="B333" s="42" t="s">
        <v>666</v>
      </c>
      <c r="C333" s="42" t="s">
        <v>332</v>
      </c>
      <c r="D333" s="42" t="s">
        <v>665</v>
      </c>
      <c r="E333" s="42" t="s">
        <v>666</v>
      </c>
      <c r="F333" s="42" t="s">
        <v>332</v>
      </c>
      <c r="AJ333" s="42" t="s">
        <v>584</v>
      </c>
      <c r="AK333" s="42" t="s">
        <v>585</v>
      </c>
      <c r="AL333" s="42" t="s">
        <v>586</v>
      </c>
    </row>
    <row r="334" spans="1:38" ht="11.25">
      <c r="A334" s="42" t="s">
        <v>667</v>
      </c>
      <c r="B334" s="42" t="s">
        <v>668</v>
      </c>
      <c r="C334" s="42" t="s">
        <v>317</v>
      </c>
      <c r="D334" s="42" t="s">
        <v>667</v>
      </c>
      <c r="E334" s="42" t="s">
        <v>668</v>
      </c>
      <c r="F334" s="42" t="s">
        <v>317</v>
      </c>
      <c r="AJ334" s="42" t="s">
        <v>589</v>
      </c>
      <c r="AK334" s="42" t="s">
        <v>590</v>
      </c>
      <c r="AL334" s="42" t="s">
        <v>389</v>
      </c>
    </row>
    <row r="335" spans="1:38" ht="11.25">
      <c r="A335" s="42" t="s">
        <v>669</v>
      </c>
      <c r="B335" s="42" t="s">
        <v>670</v>
      </c>
      <c r="C335" s="42" t="s">
        <v>389</v>
      </c>
      <c r="D335" s="42" t="s">
        <v>669</v>
      </c>
      <c r="E335" s="42" t="s">
        <v>670</v>
      </c>
      <c r="F335" s="42" t="s">
        <v>389</v>
      </c>
      <c r="AJ335" s="42" t="s">
        <v>591</v>
      </c>
      <c r="AK335" s="42" t="s">
        <v>592</v>
      </c>
      <c r="AL335" s="42" t="s">
        <v>409</v>
      </c>
    </row>
    <row r="336" spans="1:38" ht="11.25">
      <c r="A336" s="42" t="s">
        <v>673</v>
      </c>
      <c r="B336" s="42" t="s">
        <v>674</v>
      </c>
      <c r="C336" s="42" t="s">
        <v>317</v>
      </c>
      <c r="D336" s="42" t="s">
        <v>673</v>
      </c>
      <c r="E336" s="42" t="s">
        <v>674</v>
      </c>
      <c r="F336" s="42" t="s">
        <v>317</v>
      </c>
      <c r="AJ336" s="42" t="s">
        <v>344</v>
      </c>
      <c r="AK336" s="42" t="s">
        <v>345</v>
      </c>
      <c r="AL336" s="42" t="s">
        <v>320</v>
      </c>
    </row>
    <row r="337" spans="1:38" ht="11.25">
      <c r="A337" s="42" t="s">
        <v>675</v>
      </c>
      <c r="B337" s="42" t="s">
        <v>676</v>
      </c>
      <c r="C337" s="42" t="s">
        <v>348</v>
      </c>
      <c r="D337" s="42" t="s">
        <v>675</v>
      </c>
      <c r="E337" s="42" t="s">
        <v>676</v>
      </c>
      <c r="F337" s="42" t="s">
        <v>348</v>
      </c>
      <c r="AJ337" s="42" t="s">
        <v>593</v>
      </c>
      <c r="AK337" s="42" t="s">
        <v>594</v>
      </c>
      <c r="AL337" s="42" t="s">
        <v>389</v>
      </c>
    </row>
    <row r="338" spans="1:38" ht="11.25">
      <c r="A338" s="42" t="s">
        <v>677</v>
      </c>
      <c r="B338" s="42" t="s">
        <v>678</v>
      </c>
      <c r="C338" s="42" t="s">
        <v>320</v>
      </c>
      <c r="D338" s="42" t="s">
        <v>677</v>
      </c>
      <c r="E338" s="42" t="s">
        <v>678</v>
      </c>
      <c r="F338" s="42" t="s">
        <v>320</v>
      </c>
      <c r="AJ338" s="42" t="s">
        <v>595</v>
      </c>
      <c r="AK338" s="42" t="s">
        <v>596</v>
      </c>
      <c r="AL338" s="42" t="s">
        <v>409</v>
      </c>
    </row>
    <row r="339" spans="1:38" ht="11.25">
      <c r="A339" s="42" t="s">
        <v>679</v>
      </c>
      <c r="B339" s="42" t="s">
        <v>680</v>
      </c>
      <c r="C339" s="42" t="s">
        <v>409</v>
      </c>
      <c r="D339" s="42" t="s">
        <v>679</v>
      </c>
      <c r="E339" s="42" t="s">
        <v>680</v>
      </c>
      <c r="F339" s="42" t="s">
        <v>409</v>
      </c>
      <c r="AJ339" s="42" t="s">
        <v>597</v>
      </c>
      <c r="AK339" s="42" t="s">
        <v>598</v>
      </c>
      <c r="AL339" s="42" t="s">
        <v>409</v>
      </c>
    </row>
    <row r="340" spans="1:38" ht="11.25">
      <c r="A340" s="42" t="s">
        <v>681</v>
      </c>
      <c r="B340" s="42" t="s">
        <v>682</v>
      </c>
      <c r="C340" s="42" t="s">
        <v>409</v>
      </c>
      <c r="D340" s="42" t="s">
        <v>681</v>
      </c>
      <c r="E340" s="42" t="s">
        <v>682</v>
      </c>
      <c r="F340" s="42" t="s">
        <v>409</v>
      </c>
      <c r="AJ340" s="42" t="s">
        <v>599</v>
      </c>
      <c r="AK340" s="42" t="s">
        <v>600</v>
      </c>
      <c r="AL340" s="42" t="s">
        <v>389</v>
      </c>
    </row>
    <row r="341" spans="1:38" ht="11.25">
      <c r="A341" s="42" t="s">
        <v>671</v>
      </c>
      <c r="B341" s="42" t="s">
        <v>672</v>
      </c>
      <c r="C341" s="42" t="s">
        <v>317</v>
      </c>
      <c r="D341" s="42" t="s">
        <v>671</v>
      </c>
      <c r="E341" s="42" t="s">
        <v>672</v>
      </c>
      <c r="F341" s="42" t="s">
        <v>317</v>
      </c>
      <c r="AJ341" s="42" t="s">
        <v>601</v>
      </c>
      <c r="AK341" s="42" t="s">
        <v>602</v>
      </c>
      <c r="AL341" s="42" t="s">
        <v>455</v>
      </c>
    </row>
    <row r="342" spans="1:38" ht="11.25">
      <c r="A342" s="42" t="s">
        <v>683</v>
      </c>
      <c r="B342" s="42" t="s">
        <v>684</v>
      </c>
      <c r="C342" s="42" t="s">
        <v>348</v>
      </c>
      <c r="D342" s="42" t="s">
        <v>683</v>
      </c>
      <c r="E342" s="42" t="s">
        <v>684</v>
      </c>
      <c r="F342" s="42" t="s">
        <v>348</v>
      </c>
      <c r="AJ342" s="42" t="s">
        <v>603</v>
      </c>
      <c r="AK342" s="42" t="s">
        <v>604</v>
      </c>
      <c r="AL342" s="42" t="s">
        <v>605</v>
      </c>
    </row>
    <row r="343" spans="1:38" ht="11.25">
      <c r="A343" s="42" t="s">
        <v>685</v>
      </c>
      <c r="B343" s="42" t="s">
        <v>686</v>
      </c>
      <c r="C343" s="42" t="s">
        <v>348</v>
      </c>
      <c r="D343" s="42" t="s">
        <v>685</v>
      </c>
      <c r="E343" s="42" t="s">
        <v>686</v>
      </c>
      <c r="F343" s="42" t="s">
        <v>348</v>
      </c>
      <c r="AJ343" s="42" t="s">
        <v>587</v>
      </c>
      <c r="AK343" s="42" t="s">
        <v>588</v>
      </c>
      <c r="AL343" s="42" t="s">
        <v>389</v>
      </c>
    </row>
    <row r="344" spans="1:38" ht="11.25">
      <c r="A344" s="42" t="s">
        <v>687</v>
      </c>
      <c r="B344" s="42" t="s">
        <v>688</v>
      </c>
      <c r="C344" s="42" t="s">
        <v>332</v>
      </c>
      <c r="D344" s="42" t="s">
        <v>687</v>
      </c>
      <c r="E344" s="42" t="s">
        <v>688</v>
      </c>
      <c r="F344" s="42" t="s">
        <v>332</v>
      </c>
      <c r="AJ344" s="42" t="s">
        <v>606</v>
      </c>
      <c r="AK344" s="42" t="s">
        <v>607</v>
      </c>
      <c r="AL344" s="42" t="s">
        <v>348</v>
      </c>
    </row>
    <row r="345" spans="1:38" ht="11.25">
      <c r="A345" s="42" t="s">
        <v>689</v>
      </c>
      <c r="B345" s="42" t="s">
        <v>690</v>
      </c>
      <c r="C345" s="42" t="s">
        <v>409</v>
      </c>
      <c r="D345" s="42" t="s">
        <v>689</v>
      </c>
      <c r="E345" s="42" t="s">
        <v>690</v>
      </c>
      <c r="F345" s="42" t="s">
        <v>409</v>
      </c>
      <c r="AJ345" s="42" t="s">
        <v>608</v>
      </c>
      <c r="AK345" s="42" t="s">
        <v>609</v>
      </c>
      <c r="AL345" s="42" t="s">
        <v>332</v>
      </c>
    </row>
    <row r="346" spans="1:38" ht="11.25">
      <c r="A346" s="42" t="s">
        <v>695</v>
      </c>
      <c r="B346" s="42" t="s">
        <v>696</v>
      </c>
      <c r="C346" s="42" t="s">
        <v>586</v>
      </c>
      <c r="D346" s="42" t="s">
        <v>695</v>
      </c>
      <c r="E346" s="42" t="s">
        <v>696</v>
      </c>
      <c r="F346" s="42" t="s">
        <v>586</v>
      </c>
      <c r="AJ346" s="42" t="s">
        <v>610</v>
      </c>
      <c r="AK346" s="42" t="s">
        <v>611</v>
      </c>
      <c r="AL346" s="42" t="s">
        <v>311</v>
      </c>
    </row>
    <row r="347" spans="1:38" ht="11.25">
      <c r="A347" s="42" t="s">
        <v>693</v>
      </c>
      <c r="B347" s="42" t="s">
        <v>694</v>
      </c>
      <c r="C347" s="42" t="s">
        <v>348</v>
      </c>
      <c r="D347" s="42" t="s">
        <v>693</v>
      </c>
      <c r="E347" s="42" t="s">
        <v>694</v>
      </c>
      <c r="F347" s="42" t="s">
        <v>348</v>
      </c>
      <c r="AJ347" s="42" t="s">
        <v>612</v>
      </c>
      <c r="AK347" s="42" t="s">
        <v>613</v>
      </c>
      <c r="AL347" s="42" t="s">
        <v>311</v>
      </c>
    </row>
    <row r="348" spans="1:38" ht="11.25">
      <c r="A348" s="42" t="s">
        <v>697</v>
      </c>
      <c r="B348" s="42" t="s">
        <v>698</v>
      </c>
      <c r="C348" s="42" t="s">
        <v>389</v>
      </c>
      <c r="D348" s="42" t="s">
        <v>697</v>
      </c>
      <c r="E348" s="42" t="s">
        <v>698</v>
      </c>
      <c r="F348" s="42" t="s">
        <v>389</v>
      </c>
      <c r="AJ348" s="42" t="s">
        <v>614</v>
      </c>
      <c r="AK348" s="42" t="s">
        <v>615</v>
      </c>
      <c r="AL348" s="42" t="s">
        <v>317</v>
      </c>
    </row>
    <row r="349" spans="1:38" ht="11.25">
      <c r="A349" s="42" t="s">
        <v>691</v>
      </c>
      <c r="B349" s="42" t="s">
        <v>692</v>
      </c>
      <c r="C349" s="42" t="s">
        <v>335</v>
      </c>
      <c r="D349" s="42" t="s">
        <v>691</v>
      </c>
      <c r="E349" s="42" t="s">
        <v>692</v>
      </c>
      <c r="F349" s="42" t="s">
        <v>335</v>
      </c>
      <c r="AJ349" s="42" t="s">
        <v>618</v>
      </c>
      <c r="AK349" s="42" t="s">
        <v>619</v>
      </c>
      <c r="AL349" s="42" t="s">
        <v>389</v>
      </c>
    </row>
    <row r="350" spans="1:38" ht="11.25">
      <c r="A350" s="42" t="s">
        <v>699</v>
      </c>
      <c r="B350" s="42" t="s">
        <v>700</v>
      </c>
      <c r="C350" s="42" t="s">
        <v>279</v>
      </c>
      <c r="D350" s="42" t="s">
        <v>699</v>
      </c>
      <c r="E350" s="42" t="s">
        <v>700</v>
      </c>
      <c r="F350" s="42" t="s">
        <v>279</v>
      </c>
      <c r="AJ350" s="42" t="s">
        <v>346</v>
      </c>
      <c r="AK350" s="42" t="s">
        <v>347</v>
      </c>
      <c r="AL350" s="42" t="s">
        <v>348</v>
      </c>
    </row>
    <row r="351" spans="1:38" ht="11.25">
      <c r="A351" s="42" t="s">
        <v>701</v>
      </c>
      <c r="B351" s="42" t="s">
        <v>702</v>
      </c>
      <c r="C351" s="42" t="s">
        <v>703</v>
      </c>
      <c r="D351" s="42" t="s">
        <v>701</v>
      </c>
      <c r="E351" s="42" t="s">
        <v>702</v>
      </c>
      <c r="F351" s="42" t="s">
        <v>703</v>
      </c>
      <c r="AJ351" s="42" t="s">
        <v>346</v>
      </c>
      <c r="AK351" s="42" t="s">
        <v>347</v>
      </c>
      <c r="AL351" s="42" t="s">
        <v>348</v>
      </c>
    </row>
    <row r="352" spans="1:38" ht="11.25">
      <c r="A352" s="42" t="s">
        <v>704</v>
      </c>
      <c r="B352" s="42" t="s">
        <v>705</v>
      </c>
      <c r="C352" s="42" t="s">
        <v>348</v>
      </c>
      <c r="D352" s="42" t="s">
        <v>704</v>
      </c>
      <c r="E352" s="42" t="s">
        <v>705</v>
      </c>
      <c r="F352" s="42" t="s">
        <v>348</v>
      </c>
      <c r="AJ352" s="42" t="s">
        <v>740</v>
      </c>
      <c r="AK352" s="42" t="s">
        <v>741</v>
      </c>
      <c r="AL352" s="42" t="s">
        <v>372</v>
      </c>
    </row>
    <row r="353" spans="1:38" ht="11.25">
      <c r="A353" s="42" t="s">
        <v>706</v>
      </c>
      <c r="B353" s="42" t="s">
        <v>707</v>
      </c>
      <c r="C353" s="42" t="s">
        <v>389</v>
      </c>
      <c r="D353" s="42" t="s">
        <v>706</v>
      </c>
      <c r="E353" s="42" t="s">
        <v>707</v>
      </c>
      <c r="F353" s="42" t="s">
        <v>389</v>
      </c>
      <c r="AJ353" s="42" t="s">
        <v>616</v>
      </c>
      <c r="AK353" s="42" t="s">
        <v>617</v>
      </c>
      <c r="AL353" s="42" t="s">
        <v>389</v>
      </c>
    </row>
    <row r="354" spans="1:38" ht="11.25">
      <c r="A354" s="42" t="s">
        <v>708</v>
      </c>
      <c r="B354" s="42" t="s">
        <v>709</v>
      </c>
      <c r="C354" s="42" t="s">
        <v>710</v>
      </c>
      <c r="D354" s="42" t="s">
        <v>708</v>
      </c>
      <c r="E354" s="42" t="s">
        <v>709</v>
      </c>
      <c r="F354" s="42" t="s">
        <v>710</v>
      </c>
      <c r="AJ354" s="42" t="s">
        <v>351</v>
      </c>
      <c r="AK354" s="42" t="s">
        <v>352</v>
      </c>
      <c r="AL354" s="42" t="s">
        <v>279</v>
      </c>
    </row>
    <row r="355" spans="1:38" ht="11.25">
      <c r="A355" s="42" t="s">
        <v>711</v>
      </c>
      <c r="B355" s="42" t="s">
        <v>712</v>
      </c>
      <c r="C355" s="42" t="s">
        <v>455</v>
      </c>
      <c r="D355" s="42" t="s">
        <v>711</v>
      </c>
      <c r="E355" s="42" t="s">
        <v>712</v>
      </c>
      <c r="F355" s="42" t="s">
        <v>455</v>
      </c>
      <c r="AJ355" s="42" t="s">
        <v>620</v>
      </c>
      <c r="AK355" s="42" t="s">
        <v>621</v>
      </c>
      <c r="AL355" s="42" t="s">
        <v>317</v>
      </c>
    </row>
    <row r="356" spans="1:38" ht="11.25">
      <c r="A356" s="42" t="s">
        <v>713</v>
      </c>
      <c r="B356" s="42" t="s">
        <v>714</v>
      </c>
      <c r="C356" s="42" t="s">
        <v>274</v>
      </c>
      <c r="D356" s="42" t="s">
        <v>713</v>
      </c>
      <c r="E356" s="42" t="s">
        <v>714</v>
      </c>
      <c r="F356" s="42" t="s">
        <v>274</v>
      </c>
      <c r="AJ356" s="42" t="s">
        <v>349</v>
      </c>
      <c r="AK356" s="42" t="s">
        <v>350</v>
      </c>
      <c r="AL356" s="42" t="s">
        <v>279</v>
      </c>
    </row>
    <row r="357" spans="1:38" ht="11.25">
      <c r="A357" s="42" t="s">
        <v>715</v>
      </c>
      <c r="B357" s="42" t="s">
        <v>716</v>
      </c>
      <c r="C357" s="42" t="s">
        <v>332</v>
      </c>
      <c r="D357" s="42" t="s">
        <v>715</v>
      </c>
      <c r="E357" s="42" t="s">
        <v>716</v>
      </c>
      <c r="F357" s="42" t="s">
        <v>332</v>
      </c>
      <c r="AJ357" s="42" t="s">
        <v>622</v>
      </c>
      <c r="AK357" s="42" t="s">
        <v>623</v>
      </c>
      <c r="AL357" s="42" t="s">
        <v>279</v>
      </c>
    </row>
    <row r="358" spans="1:38" ht="11.25">
      <c r="A358" s="42" t="s">
        <v>717</v>
      </c>
      <c r="B358" s="42" t="s">
        <v>718</v>
      </c>
      <c r="C358" s="42" t="s">
        <v>719</v>
      </c>
      <c r="D358" s="42" t="s">
        <v>717</v>
      </c>
      <c r="E358" s="42" t="s">
        <v>718</v>
      </c>
      <c r="F358" s="42" t="s">
        <v>719</v>
      </c>
      <c r="AJ358" s="42" t="s">
        <v>624</v>
      </c>
      <c r="AK358" s="42" t="s">
        <v>625</v>
      </c>
      <c r="AL358" s="42" t="s">
        <v>348</v>
      </c>
    </row>
    <row r="359" spans="1:38" ht="11.25">
      <c r="A359" s="42" t="s">
        <v>720</v>
      </c>
      <c r="B359" s="42" t="s">
        <v>721</v>
      </c>
      <c r="C359" s="42" t="s">
        <v>722</v>
      </c>
      <c r="D359" s="42" t="s">
        <v>720</v>
      </c>
      <c r="E359" s="42" t="s">
        <v>721</v>
      </c>
      <c r="F359" s="42" t="s">
        <v>722</v>
      </c>
      <c r="AJ359" s="42" t="s">
        <v>626</v>
      </c>
      <c r="AK359" s="42" t="s">
        <v>627</v>
      </c>
      <c r="AL359" s="42" t="s">
        <v>320</v>
      </c>
    </row>
    <row r="360" spans="1:38" ht="11.25">
      <c r="A360" s="42" t="s">
        <v>723</v>
      </c>
      <c r="B360" s="42" t="s">
        <v>724</v>
      </c>
      <c r="C360" s="42" t="s">
        <v>279</v>
      </c>
      <c r="D360" s="42" t="s">
        <v>723</v>
      </c>
      <c r="E360" s="42" t="s">
        <v>724</v>
      </c>
      <c r="F360" s="42" t="s">
        <v>279</v>
      </c>
      <c r="AJ360" s="42" t="s">
        <v>628</v>
      </c>
      <c r="AK360" s="42" t="s">
        <v>629</v>
      </c>
      <c r="AL360" s="42" t="s">
        <v>389</v>
      </c>
    </row>
    <row r="361" spans="1:38" ht="11.25">
      <c r="A361" s="42" t="s">
        <v>725</v>
      </c>
      <c r="B361" s="42" t="s">
        <v>726</v>
      </c>
      <c r="C361" s="42" t="s">
        <v>409</v>
      </c>
      <c r="D361" s="42" t="s">
        <v>725</v>
      </c>
      <c r="E361" s="42" t="s">
        <v>726</v>
      </c>
      <c r="F361" s="42" t="s">
        <v>409</v>
      </c>
      <c r="AJ361" s="42" t="s">
        <v>632</v>
      </c>
      <c r="AK361" s="42" t="s">
        <v>633</v>
      </c>
      <c r="AL361" s="42" t="s">
        <v>389</v>
      </c>
    </row>
    <row r="362" spans="1:38" ht="11.25">
      <c r="A362" s="42" t="s">
        <v>727</v>
      </c>
      <c r="B362" s="42" t="s">
        <v>728</v>
      </c>
      <c r="C362" s="42" t="s">
        <v>348</v>
      </c>
      <c r="D362" s="42" t="s">
        <v>727</v>
      </c>
      <c r="E362" s="42" t="s">
        <v>728</v>
      </c>
      <c r="F362" s="42" t="s">
        <v>348</v>
      </c>
      <c r="AJ362" s="42" t="s">
        <v>634</v>
      </c>
      <c r="AK362" s="42" t="s">
        <v>635</v>
      </c>
      <c r="AL362" s="42" t="s">
        <v>605</v>
      </c>
    </row>
    <row r="363" spans="1:38" ht="11.25">
      <c r="A363" s="42" t="s">
        <v>379</v>
      </c>
      <c r="B363" s="42" t="s">
        <v>267</v>
      </c>
      <c r="C363" s="42" t="s">
        <v>380</v>
      </c>
      <c r="D363" s="42" t="s">
        <v>379</v>
      </c>
      <c r="E363" s="42" t="s">
        <v>267</v>
      </c>
      <c r="F363" s="42" t="s">
        <v>380</v>
      </c>
      <c r="AJ363" s="42" t="s">
        <v>630</v>
      </c>
      <c r="AK363" s="42" t="s">
        <v>631</v>
      </c>
      <c r="AL363" s="42" t="s">
        <v>332</v>
      </c>
    </row>
    <row r="364" spans="1:38" ht="11.25">
      <c r="A364" s="42" t="s">
        <v>729</v>
      </c>
      <c r="B364" s="42" t="s">
        <v>541</v>
      </c>
      <c r="C364" s="42" t="s">
        <v>730</v>
      </c>
      <c r="D364" s="42" t="s">
        <v>729</v>
      </c>
      <c r="E364" s="42" t="s">
        <v>541</v>
      </c>
      <c r="F364" s="42" t="s">
        <v>730</v>
      </c>
      <c r="AJ364" s="42" t="s">
        <v>640</v>
      </c>
      <c r="AK364" s="42" t="s">
        <v>641</v>
      </c>
      <c r="AL364" s="42" t="s">
        <v>311</v>
      </c>
    </row>
    <row r="365" spans="36:38" ht="11.25">
      <c r="AJ365" s="42" t="s">
        <v>353</v>
      </c>
      <c r="AK365" s="42" t="s">
        <v>354</v>
      </c>
      <c r="AL365" s="42" t="s">
        <v>355</v>
      </c>
    </row>
    <row r="366" spans="36:38" ht="11.25">
      <c r="AJ366" s="42" t="s">
        <v>353</v>
      </c>
      <c r="AK366" s="42" t="s">
        <v>354</v>
      </c>
      <c r="AL366" s="42" t="s">
        <v>355</v>
      </c>
    </row>
    <row r="367" spans="36:38" ht="11.25">
      <c r="AJ367" s="42" t="s">
        <v>636</v>
      </c>
      <c r="AK367" s="42" t="s">
        <v>637</v>
      </c>
      <c r="AL367" s="42" t="s">
        <v>348</v>
      </c>
    </row>
    <row r="368" spans="36:38" ht="11.25">
      <c r="AJ368" s="42" t="s">
        <v>638</v>
      </c>
      <c r="AK368" s="42" t="s">
        <v>639</v>
      </c>
      <c r="AL368" s="42" t="s">
        <v>348</v>
      </c>
    </row>
    <row r="369" spans="36:38" ht="11.25">
      <c r="AJ369" s="42" t="s">
        <v>356</v>
      </c>
      <c r="AK369" s="42" t="s">
        <v>357</v>
      </c>
      <c r="AL369" s="42" t="s">
        <v>358</v>
      </c>
    </row>
    <row r="370" spans="36:38" ht="11.25">
      <c r="AJ370" s="42" t="s">
        <v>359</v>
      </c>
      <c r="AK370" s="42" t="s">
        <v>360</v>
      </c>
      <c r="AL370" s="42" t="s">
        <v>361</v>
      </c>
    </row>
    <row r="371" spans="36:38" ht="11.25">
      <c r="AJ371" s="42" t="s">
        <v>432</v>
      </c>
      <c r="AK371" s="42" t="s">
        <v>433</v>
      </c>
      <c r="AL371" s="42" t="s">
        <v>332</v>
      </c>
    </row>
    <row r="372" spans="36:38" ht="11.25">
      <c r="AJ372" s="42" t="s">
        <v>642</v>
      </c>
      <c r="AK372" s="42" t="s">
        <v>643</v>
      </c>
      <c r="AL372" s="42" t="s">
        <v>389</v>
      </c>
    </row>
    <row r="373" spans="36:38" ht="11.25">
      <c r="AJ373" s="42" t="s">
        <v>644</v>
      </c>
      <c r="AK373" s="42" t="s">
        <v>645</v>
      </c>
      <c r="AL373" s="42" t="s">
        <v>317</v>
      </c>
    </row>
    <row r="374" spans="36:38" ht="11.25">
      <c r="AJ374" s="42" t="s">
        <v>646</v>
      </c>
      <c r="AK374" s="42" t="s">
        <v>647</v>
      </c>
      <c r="AL374" s="42" t="s">
        <v>389</v>
      </c>
    </row>
    <row r="375" spans="36:38" ht="11.25">
      <c r="AJ375" s="42" t="s">
        <v>650</v>
      </c>
      <c r="AK375" s="42" t="s">
        <v>651</v>
      </c>
      <c r="AL375" s="42" t="s">
        <v>455</v>
      </c>
    </row>
    <row r="376" spans="36:38" ht="11.25">
      <c r="AJ376" s="42" t="s">
        <v>362</v>
      </c>
      <c r="AK376" s="42" t="s">
        <v>363</v>
      </c>
      <c r="AL376" s="42" t="s">
        <v>320</v>
      </c>
    </row>
    <row r="377" spans="36:38" ht="11.25">
      <c r="AJ377" s="42" t="s">
        <v>362</v>
      </c>
      <c r="AK377" s="42" t="s">
        <v>363</v>
      </c>
      <c r="AL377" s="42" t="s">
        <v>320</v>
      </c>
    </row>
    <row r="378" spans="36:38" ht="11.25">
      <c r="AJ378" s="42" t="s">
        <v>652</v>
      </c>
      <c r="AK378" s="42" t="s">
        <v>653</v>
      </c>
      <c r="AL378" s="42" t="s">
        <v>332</v>
      </c>
    </row>
    <row r="379" spans="36:38" ht="11.25">
      <c r="AJ379" s="42" t="s">
        <v>364</v>
      </c>
      <c r="AK379" s="42" t="s">
        <v>365</v>
      </c>
      <c r="AL379" s="42" t="s">
        <v>320</v>
      </c>
    </row>
    <row r="380" spans="36:38" ht="11.25">
      <c r="AJ380" s="42" t="s">
        <v>654</v>
      </c>
      <c r="AK380" s="42" t="s">
        <v>655</v>
      </c>
      <c r="AL380" s="42" t="s">
        <v>656</v>
      </c>
    </row>
    <row r="381" spans="36:38" ht="11.25">
      <c r="AJ381" s="42" t="s">
        <v>657</v>
      </c>
      <c r="AK381" s="42" t="s">
        <v>658</v>
      </c>
      <c r="AL381" s="42" t="s">
        <v>659</v>
      </c>
    </row>
    <row r="382" spans="36:38" ht="11.25">
      <c r="AJ382" s="42" t="s">
        <v>660</v>
      </c>
      <c r="AK382" s="42" t="s">
        <v>661</v>
      </c>
      <c r="AL382" s="42" t="s">
        <v>662</v>
      </c>
    </row>
    <row r="383" spans="36:38" ht="11.25">
      <c r="AJ383" s="42" t="s">
        <v>663</v>
      </c>
      <c r="AK383" s="42" t="s">
        <v>664</v>
      </c>
      <c r="AL383" s="42" t="s">
        <v>355</v>
      </c>
    </row>
    <row r="384" spans="36:38" ht="11.25">
      <c r="AJ384" s="42" t="s">
        <v>648</v>
      </c>
      <c r="AK384" s="42" t="s">
        <v>649</v>
      </c>
      <c r="AL384" s="42" t="s">
        <v>311</v>
      </c>
    </row>
    <row r="385" spans="36:38" ht="11.25">
      <c r="AJ385" s="42" t="s">
        <v>665</v>
      </c>
      <c r="AK385" s="42" t="s">
        <v>666</v>
      </c>
      <c r="AL385" s="42" t="s">
        <v>332</v>
      </c>
    </row>
    <row r="386" spans="36:38" ht="11.25">
      <c r="AJ386" s="42" t="s">
        <v>667</v>
      </c>
      <c r="AK386" s="42" t="s">
        <v>668</v>
      </c>
      <c r="AL386" s="42" t="s">
        <v>317</v>
      </c>
    </row>
    <row r="387" spans="36:38" ht="11.25">
      <c r="AJ387" s="42" t="s">
        <v>669</v>
      </c>
      <c r="AK387" s="42" t="s">
        <v>670</v>
      </c>
      <c r="AL387" s="42" t="s">
        <v>389</v>
      </c>
    </row>
    <row r="388" spans="36:38" ht="11.25">
      <c r="AJ388" s="42" t="s">
        <v>366</v>
      </c>
      <c r="AK388" s="42" t="s">
        <v>367</v>
      </c>
      <c r="AL388" s="42" t="s">
        <v>358</v>
      </c>
    </row>
    <row r="389" spans="36:38" ht="11.25">
      <c r="AJ389" s="42" t="s">
        <v>673</v>
      </c>
      <c r="AK389" s="42" t="s">
        <v>674</v>
      </c>
      <c r="AL389" s="42" t="s">
        <v>317</v>
      </c>
    </row>
    <row r="390" spans="36:38" ht="11.25">
      <c r="AJ390" s="42" t="s">
        <v>675</v>
      </c>
      <c r="AK390" s="42" t="s">
        <v>676</v>
      </c>
      <c r="AL390" s="42" t="s">
        <v>348</v>
      </c>
    </row>
    <row r="391" spans="36:38" ht="11.25">
      <c r="AJ391" s="42" t="s">
        <v>677</v>
      </c>
      <c r="AK391" s="42" t="s">
        <v>678</v>
      </c>
      <c r="AL391" s="42" t="s">
        <v>320</v>
      </c>
    </row>
    <row r="392" spans="36:38" ht="11.25">
      <c r="AJ392" s="42" t="s">
        <v>679</v>
      </c>
      <c r="AK392" s="42" t="s">
        <v>680</v>
      </c>
      <c r="AL392" s="42" t="s">
        <v>409</v>
      </c>
    </row>
    <row r="393" spans="36:38" ht="11.25">
      <c r="AJ393" s="42" t="s">
        <v>681</v>
      </c>
      <c r="AK393" s="42" t="s">
        <v>682</v>
      </c>
      <c r="AL393" s="42" t="s">
        <v>409</v>
      </c>
    </row>
    <row r="394" spans="36:38" ht="11.25">
      <c r="AJ394" s="42" t="s">
        <v>671</v>
      </c>
      <c r="AK394" s="42" t="s">
        <v>672</v>
      </c>
      <c r="AL394" s="42" t="s">
        <v>317</v>
      </c>
    </row>
    <row r="395" spans="36:38" ht="11.25">
      <c r="AJ395" s="42" t="s">
        <v>683</v>
      </c>
      <c r="AK395" s="42" t="s">
        <v>684</v>
      </c>
      <c r="AL395" s="42" t="s">
        <v>348</v>
      </c>
    </row>
    <row r="396" spans="36:38" ht="11.25">
      <c r="AJ396" s="42" t="s">
        <v>368</v>
      </c>
      <c r="AK396" s="42" t="s">
        <v>369</v>
      </c>
      <c r="AL396" s="42" t="s">
        <v>358</v>
      </c>
    </row>
    <row r="397" spans="36:38" ht="11.25">
      <c r="AJ397" s="42" t="s">
        <v>685</v>
      </c>
      <c r="AK397" s="42" t="s">
        <v>686</v>
      </c>
      <c r="AL397" s="42" t="s">
        <v>348</v>
      </c>
    </row>
    <row r="398" spans="36:38" ht="11.25">
      <c r="AJ398" s="42" t="s">
        <v>687</v>
      </c>
      <c r="AK398" s="42" t="s">
        <v>688</v>
      </c>
      <c r="AL398" s="42" t="s">
        <v>332</v>
      </c>
    </row>
    <row r="399" spans="36:38" ht="11.25">
      <c r="AJ399" s="42" t="s">
        <v>689</v>
      </c>
      <c r="AK399" s="42" t="s">
        <v>690</v>
      </c>
      <c r="AL399" s="42" t="s">
        <v>409</v>
      </c>
    </row>
    <row r="400" spans="36:38" ht="11.25">
      <c r="AJ400" s="42" t="s">
        <v>695</v>
      </c>
      <c r="AK400" s="42" t="s">
        <v>696</v>
      </c>
      <c r="AL400" s="42" t="s">
        <v>586</v>
      </c>
    </row>
    <row r="401" spans="36:38" ht="11.25">
      <c r="AJ401" s="42" t="s">
        <v>693</v>
      </c>
      <c r="AK401" s="42" t="s">
        <v>694</v>
      </c>
      <c r="AL401" s="42" t="s">
        <v>348</v>
      </c>
    </row>
    <row r="402" spans="36:38" ht="11.25">
      <c r="AJ402" s="42" t="s">
        <v>697</v>
      </c>
      <c r="AK402" s="42" t="s">
        <v>698</v>
      </c>
      <c r="AL402" s="42" t="s">
        <v>389</v>
      </c>
    </row>
    <row r="403" spans="36:38" ht="11.25">
      <c r="AJ403" s="42" t="s">
        <v>691</v>
      </c>
      <c r="AK403" s="42" t="s">
        <v>692</v>
      </c>
      <c r="AL403" s="42" t="s">
        <v>335</v>
      </c>
    </row>
    <row r="404" spans="36:38" ht="11.25">
      <c r="AJ404" s="42" t="s">
        <v>699</v>
      </c>
      <c r="AK404" s="42" t="s">
        <v>700</v>
      </c>
      <c r="AL404" s="42" t="s">
        <v>279</v>
      </c>
    </row>
    <row r="405" spans="36:38" ht="11.25">
      <c r="AJ405" s="42" t="s">
        <v>701</v>
      </c>
      <c r="AK405" s="42" t="s">
        <v>702</v>
      </c>
      <c r="AL405" s="42" t="s">
        <v>703</v>
      </c>
    </row>
    <row r="406" spans="36:38" ht="11.25">
      <c r="AJ406" s="42" t="s">
        <v>704</v>
      </c>
      <c r="AK406" s="42" t="s">
        <v>705</v>
      </c>
      <c r="AL406" s="42" t="s">
        <v>348</v>
      </c>
    </row>
    <row r="407" spans="36:38" ht="11.25">
      <c r="AJ407" s="42" t="s">
        <v>706</v>
      </c>
      <c r="AK407" s="42" t="s">
        <v>707</v>
      </c>
      <c r="AL407" s="42" t="s">
        <v>389</v>
      </c>
    </row>
    <row r="408" spans="36:38" ht="11.25">
      <c r="AJ408" s="42" t="s">
        <v>708</v>
      </c>
      <c r="AK408" s="42" t="s">
        <v>709</v>
      </c>
      <c r="AL408" s="42" t="s">
        <v>710</v>
      </c>
    </row>
    <row r="409" spans="36:38" ht="11.25">
      <c r="AJ409" s="42" t="s">
        <v>711</v>
      </c>
      <c r="AK409" s="42" t="s">
        <v>712</v>
      </c>
      <c r="AL409" s="42" t="s">
        <v>455</v>
      </c>
    </row>
    <row r="410" spans="36:38" ht="11.25">
      <c r="AJ410" s="42" t="s">
        <v>713</v>
      </c>
      <c r="AK410" s="42" t="s">
        <v>714</v>
      </c>
      <c r="AL410" s="42" t="s">
        <v>274</v>
      </c>
    </row>
    <row r="411" spans="36:38" ht="11.25">
      <c r="AJ411" s="42" t="s">
        <v>742</v>
      </c>
      <c r="AK411" s="42" t="s">
        <v>743</v>
      </c>
      <c r="AL411" s="42" t="s">
        <v>460</v>
      </c>
    </row>
    <row r="412" spans="36:38" ht="11.25">
      <c r="AJ412" s="42" t="s">
        <v>715</v>
      </c>
      <c r="AK412" s="42" t="s">
        <v>716</v>
      </c>
      <c r="AL412" s="42" t="s">
        <v>332</v>
      </c>
    </row>
    <row r="413" spans="36:38" ht="11.25">
      <c r="AJ413" s="42" t="s">
        <v>717</v>
      </c>
      <c r="AK413" s="42" t="s">
        <v>718</v>
      </c>
      <c r="AL413" s="42" t="s">
        <v>719</v>
      </c>
    </row>
    <row r="414" spans="36:38" ht="11.25">
      <c r="AJ414" s="42" t="s">
        <v>720</v>
      </c>
      <c r="AK414" s="42" t="s">
        <v>721</v>
      </c>
      <c r="AL414" s="42" t="s">
        <v>722</v>
      </c>
    </row>
    <row r="415" spans="36:38" ht="11.25">
      <c r="AJ415" s="42" t="s">
        <v>723</v>
      </c>
      <c r="AK415" s="42" t="s">
        <v>724</v>
      </c>
      <c r="AL415" s="42" t="s">
        <v>279</v>
      </c>
    </row>
    <row r="416" spans="36:38" ht="11.25">
      <c r="AJ416" s="42" t="s">
        <v>725</v>
      </c>
      <c r="AK416" s="42" t="s">
        <v>726</v>
      </c>
      <c r="AL416" s="42" t="s">
        <v>409</v>
      </c>
    </row>
    <row r="417" spans="36:38" ht="11.25">
      <c r="AJ417" s="42" t="s">
        <v>727</v>
      </c>
      <c r="AK417" s="42" t="s">
        <v>728</v>
      </c>
      <c r="AL417" s="42" t="s">
        <v>348</v>
      </c>
    </row>
    <row r="418" spans="36:38" ht="11.25">
      <c r="AJ418" s="42" t="s">
        <v>370</v>
      </c>
      <c r="AK418" s="42" t="s">
        <v>371</v>
      </c>
      <c r="AL418" s="42" t="s">
        <v>372</v>
      </c>
    </row>
    <row r="419" spans="36:38" ht="11.25">
      <c r="AJ419" s="42" t="s">
        <v>373</v>
      </c>
      <c r="AK419" s="42" t="s">
        <v>374</v>
      </c>
      <c r="AL419" s="42" t="s">
        <v>375</v>
      </c>
    </row>
    <row r="420" spans="36:38" ht="11.25">
      <c r="AJ420" s="42" t="s">
        <v>748</v>
      </c>
      <c r="AK420" s="42" t="s">
        <v>733</v>
      </c>
      <c r="AL420" s="42" t="s">
        <v>745</v>
      </c>
    </row>
    <row r="421" spans="36:38" ht="11.25">
      <c r="AJ421" s="42" t="s">
        <v>744</v>
      </c>
      <c r="AK421" s="42" t="s">
        <v>733</v>
      </c>
      <c r="AL421" s="42" t="s">
        <v>745</v>
      </c>
    </row>
    <row r="422" spans="36:38" ht="11.25">
      <c r="AJ422" s="42" t="s">
        <v>376</v>
      </c>
      <c r="AK422" s="42" t="s">
        <v>377</v>
      </c>
      <c r="AL422" s="42" t="s">
        <v>378</v>
      </c>
    </row>
    <row r="423" spans="36:38" ht="11.25">
      <c r="AJ423" s="42" t="s">
        <v>379</v>
      </c>
      <c r="AK423" s="42" t="s">
        <v>267</v>
      </c>
      <c r="AL423" s="42" t="s">
        <v>380</v>
      </c>
    </row>
    <row r="424" spans="36:38" ht="11.25">
      <c r="AJ424" s="42" t="s">
        <v>379</v>
      </c>
      <c r="AK424" s="42" t="s">
        <v>267</v>
      </c>
      <c r="AL424" s="42" t="s">
        <v>380</v>
      </c>
    </row>
    <row r="425" spans="36:38" ht="11.25">
      <c r="AJ425" s="42" t="s">
        <v>746</v>
      </c>
      <c r="AK425" s="42" t="s">
        <v>747</v>
      </c>
      <c r="AL425" s="42" t="s">
        <v>739</v>
      </c>
    </row>
    <row r="426" spans="36:38" ht="11.25">
      <c r="AJ426" s="42" t="s">
        <v>729</v>
      </c>
      <c r="AK426" s="42" t="s">
        <v>541</v>
      </c>
      <c r="AL426" s="42" t="s">
        <v>730</v>
      </c>
    </row>
    <row r="427" spans="36:38" ht="11.25">
      <c r="AJ427" s="42" t="s">
        <v>749</v>
      </c>
      <c r="AK427" s="42" t="s">
        <v>750</v>
      </c>
      <c r="AL427" s="42" t="s">
        <v>730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2:C1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7" customWidth="1"/>
  </cols>
  <sheetData>
    <row r="2" spans="1:3" ht="11.25">
      <c r="A2" s="37" t="s">
        <v>606</v>
      </c>
      <c r="B2" s="37" t="s">
        <v>607</v>
      </c>
      <c r="C2" s="37" t="s">
        <v>348</v>
      </c>
    </row>
    <row r="3" spans="1:3" ht="11.25">
      <c r="A3" s="37" t="s">
        <v>608</v>
      </c>
      <c r="B3" s="37" t="s">
        <v>609</v>
      </c>
      <c r="C3" s="37" t="s">
        <v>332</v>
      </c>
    </row>
    <row r="4" spans="1:3" ht="11.25">
      <c r="A4" s="37" t="s">
        <v>610</v>
      </c>
      <c r="B4" s="37" t="s">
        <v>611</v>
      </c>
      <c r="C4" s="37" t="s">
        <v>311</v>
      </c>
    </row>
    <row r="5" spans="1:3" ht="11.25">
      <c r="A5" s="37" t="s">
        <v>612</v>
      </c>
      <c r="B5" s="37" t="s">
        <v>613</v>
      </c>
      <c r="C5" s="37" t="s">
        <v>311</v>
      </c>
    </row>
    <row r="6" spans="1:3" ht="11.25">
      <c r="A6" s="37" t="s">
        <v>614</v>
      </c>
      <c r="B6" s="37" t="s">
        <v>615</v>
      </c>
      <c r="C6" s="37" t="s">
        <v>317</v>
      </c>
    </row>
    <row r="131" spans="1:3" ht="11.25">
      <c r="A131" s="37" t="s">
        <v>729</v>
      </c>
      <c r="B131" s="37" t="s">
        <v>541</v>
      </c>
      <c r="C131" s="37" t="s">
        <v>730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User</cp:lastModifiedBy>
  <dcterms:created xsi:type="dcterms:W3CDTF">2009-01-25T23:42:29Z</dcterms:created>
  <dcterms:modified xsi:type="dcterms:W3CDTF">2016-03-28T08:31:27Z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